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3040" windowHeight="8820"/>
  </bookViews>
  <sheets>
    <sheet name="2019 год" sheetId="1" r:id="rId1"/>
  </sheets>
  <definedNames>
    <definedName name="_xlnm.Print_Titles" localSheetId="0">'2019 год'!$3:$5</definedName>
  </definedNames>
  <calcPr calcId="144525"/>
</workbook>
</file>

<file path=xl/calcChain.xml><?xml version="1.0" encoding="utf-8"?>
<calcChain xmlns="http://schemas.openxmlformats.org/spreadsheetml/2006/main">
  <c r="L73" i="1" l="1"/>
  <c r="I73" i="1"/>
  <c r="D73" i="1"/>
  <c r="C73" i="1"/>
  <c r="L74" i="1"/>
  <c r="I74" i="1"/>
  <c r="F74" i="1"/>
  <c r="D74" i="1"/>
  <c r="C74" i="1"/>
  <c r="F73" i="1" l="1"/>
  <c r="F14" i="1"/>
  <c r="C38" i="1" l="1"/>
  <c r="M62" i="1" l="1"/>
  <c r="J62" i="1"/>
  <c r="G62" i="1"/>
  <c r="E62" i="1"/>
  <c r="L61" i="1"/>
  <c r="I61" i="1"/>
  <c r="F61" i="1"/>
  <c r="D61" i="1"/>
  <c r="C61" i="1"/>
  <c r="E61" i="1" s="1"/>
  <c r="G61" i="1" l="1"/>
  <c r="J61" i="1"/>
  <c r="M61" i="1"/>
  <c r="N98" i="1"/>
  <c r="M98" i="1"/>
  <c r="M95" i="1"/>
  <c r="N91" i="1"/>
  <c r="M91" i="1"/>
  <c r="N90" i="1"/>
  <c r="M90" i="1"/>
  <c r="N87" i="1"/>
  <c r="M87" i="1"/>
  <c r="N85" i="1"/>
  <c r="M85" i="1"/>
  <c r="N82" i="1"/>
  <c r="M82" i="1"/>
  <c r="N80" i="1"/>
  <c r="M80" i="1"/>
  <c r="M77" i="1"/>
  <c r="N72" i="1"/>
  <c r="M72" i="1"/>
  <c r="N70" i="1"/>
  <c r="M70" i="1"/>
  <c r="N65" i="1"/>
  <c r="M65" i="1"/>
  <c r="N60" i="1"/>
  <c r="N56" i="1"/>
  <c r="M56" i="1"/>
  <c r="N53" i="1"/>
  <c r="M53" i="1"/>
  <c r="N51" i="1"/>
  <c r="M51" i="1"/>
  <c r="N48" i="1"/>
  <c r="M48" i="1"/>
  <c r="N45" i="1"/>
  <c r="M45" i="1"/>
  <c r="N43" i="1"/>
  <c r="M43" i="1"/>
  <c r="N39" i="1"/>
  <c r="M39" i="1"/>
  <c r="N36" i="1"/>
  <c r="M36" i="1"/>
  <c r="N34" i="1"/>
  <c r="M34" i="1"/>
  <c r="M30" i="1"/>
  <c r="N26" i="1"/>
  <c r="M26" i="1"/>
  <c r="N23" i="1"/>
  <c r="M23" i="1"/>
  <c r="N21" i="1"/>
  <c r="M21" i="1"/>
  <c r="N18" i="1"/>
  <c r="M18" i="1"/>
  <c r="N15" i="1"/>
  <c r="M15" i="1"/>
  <c r="N12" i="1"/>
  <c r="M12" i="1"/>
  <c r="N11" i="1"/>
  <c r="M11" i="1"/>
  <c r="N10" i="1"/>
  <c r="M10" i="1"/>
  <c r="N9" i="1"/>
  <c r="M9" i="1"/>
  <c r="K98" i="1"/>
  <c r="J98" i="1"/>
  <c r="J95" i="1"/>
  <c r="K91" i="1"/>
  <c r="J91" i="1"/>
  <c r="K90" i="1"/>
  <c r="J90" i="1"/>
  <c r="K87" i="1"/>
  <c r="J87" i="1"/>
  <c r="K85" i="1"/>
  <c r="J85" i="1"/>
  <c r="K82" i="1"/>
  <c r="J82" i="1"/>
  <c r="K80" i="1"/>
  <c r="J80" i="1"/>
  <c r="J77" i="1"/>
  <c r="K72" i="1"/>
  <c r="J72" i="1"/>
  <c r="K70" i="1"/>
  <c r="J70" i="1"/>
  <c r="K65" i="1"/>
  <c r="J65" i="1"/>
  <c r="K60" i="1"/>
  <c r="K56" i="1"/>
  <c r="J56" i="1"/>
  <c r="K53" i="1"/>
  <c r="J53" i="1"/>
  <c r="K51" i="1"/>
  <c r="J51" i="1"/>
  <c r="K48" i="1"/>
  <c r="J48" i="1"/>
  <c r="K45" i="1"/>
  <c r="J45" i="1"/>
  <c r="K43" i="1"/>
  <c r="J43" i="1"/>
  <c r="K39" i="1"/>
  <c r="J39" i="1"/>
  <c r="K36" i="1"/>
  <c r="J36" i="1"/>
  <c r="K34" i="1"/>
  <c r="J34" i="1"/>
  <c r="J30" i="1"/>
  <c r="K26" i="1"/>
  <c r="J26" i="1"/>
  <c r="K23" i="1"/>
  <c r="J23" i="1"/>
  <c r="K21" i="1"/>
  <c r="J21" i="1"/>
  <c r="K18" i="1"/>
  <c r="J18" i="1"/>
  <c r="K15" i="1"/>
  <c r="J15" i="1"/>
  <c r="K12" i="1"/>
  <c r="J12" i="1"/>
  <c r="K11" i="1"/>
  <c r="J11" i="1"/>
  <c r="K10" i="1"/>
  <c r="J10" i="1"/>
  <c r="K9" i="1"/>
  <c r="J9" i="1"/>
  <c r="H98" i="1"/>
  <c r="G98" i="1"/>
  <c r="G95" i="1"/>
  <c r="H91" i="1"/>
  <c r="G91" i="1"/>
  <c r="H90" i="1"/>
  <c r="G90" i="1"/>
  <c r="H87" i="1"/>
  <c r="G87" i="1"/>
  <c r="H85" i="1"/>
  <c r="G85" i="1"/>
  <c r="H82" i="1"/>
  <c r="G82" i="1"/>
  <c r="H80" i="1"/>
  <c r="G80" i="1"/>
  <c r="G77" i="1"/>
  <c r="H72" i="1"/>
  <c r="G72" i="1"/>
  <c r="H70" i="1"/>
  <c r="G70" i="1"/>
  <c r="H65" i="1"/>
  <c r="G65" i="1"/>
  <c r="H60" i="1"/>
  <c r="H56" i="1"/>
  <c r="G56" i="1"/>
  <c r="H53" i="1"/>
  <c r="G53" i="1"/>
  <c r="H51" i="1"/>
  <c r="G51" i="1"/>
  <c r="H48" i="1"/>
  <c r="G48" i="1"/>
  <c r="H45" i="1"/>
  <c r="G45" i="1"/>
  <c r="H43" i="1"/>
  <c r="G43" i="1"/>
  <c r="H39" i="1"/>
  <c r="G39" i="1"/>
  <c r="H36" i="1"/>
  <c r="G36" i="1"/>
  <c r="H34" i="1"/>
  <c r="G34" i="1"/>
  <c r="G30" i="1"/>
  <c r="H26" i="1"/>
  <c r="G26" i="1"/>
  <c r="H23" i="1"/>
  <c r="G23" i="1"/>
  <c r="H21" i="1"/>
  <c r="G21" i="1"/>
  <c r="H18" i="1"/>
  <c r="G18" i="1"/>
  <c r="H15" i="1"/>
  <c r="G15" i="1"/>
  <c r="H12" i="1"/>
  <c r="G12" i="1"/>
  <c r="H11" i="1"/>
  <c r="G11" i="1"/>
  <c r="H10" i="1"/>
  <c r="G10" i="1"/>
  <c r="H9" i="1"/>
  <c r="G9" i="1"/>
  <c r="E98" i="1"/>
  <c r="E95" i="1"/>
  <c r="E91" i="1"/>
  <c r="E90" i="1"/>
  <c r="E87" i="1"/>
  <c r="E85" i="1"/>
  <c r="E82" i="1"/>
  <c r="E80" i="1"/>
  <c r="E77" i="1"/>
  <c r="E72" i="1"/>
  <c r="E70" i="1"/>
  <c r="E65" i="1"/>
  <c r="E56" i="1"/>
  <c r="E53" i="1"/>
  <c r="E51" i="1"/>
  <c r="E48" i="1"/>
  <c r="E45" i="1"/>
  <c r="E43" i="1"/>
  <c r="E39" i="1"/>
  <c r="E36" i="1"/>
  <c r="E34" i="1"/>
  <c r="E30" i="1"/>
  <c r="E26" i="1"/>
  <c r="E23" i="1"/>
  <c r="E21" i="1"/>
  <c r="E18" i="1"/>
  <c r="E15" i="1"/>
  <c r="E12" i="1"/>
  <c r="E11" i="1"/>
  <c r="E10" i="1"/>
  <c r="E9" i="1"/>
  <c r="C81" i="1"/>
  <c r="L79" i="1"/>
  <c r="I79" i="1"/>
  <c r="F79" i="1"/>
  <c r="D79" i="1"/>
  <c r="H79" i="1" s="1"/>
  <c r="C79" i="1"/>
  <c r="L71" i="1"/>
  <c r="I71" i="1"/>
  <c r="F71" i="1"/>
  <c r="D71" i="1"/>
  <c r="C71" i="1"/>
  <c r="L59" i="1"/>
  <c r="L58" i="1"/>
  <c r="L57" i="1" s="1"/>
  <c r="I59" i="1"/>
  <c r="I58" i="1" s="1"/>
  <c r="I57" i="1" s="1"/>
  <c r="F59" i="1"/>
  <c r="D59" i="1"/>
  <c r="C59" i="1"/>
  <c r="C58" i="1" s="1"/>
  <c r="C57" i="1" s="1"/>
  <c r="L52" i="1"/>
  <c r="I52" i="1"/>
  <c r="F52" i="1"/>
  <c r="D52" i="1"/>
  <c r="E52" i="1" s="1"/>
  <c r="C52" i="1"/>
  <c r="L89" i="1"/>
  <c r="I89" i="1"/>
  <c r="F89" i="1"/>
  <c r="D89" i="1"/>
  <c r="C89" i="1"/>
  <c r="L64" i="1"/>
  <c r="L63" i="1" s="1"/>
  <c r="I64" i="1"/>
  <c r="F64" i="1"/>
  <c r="F63" i="1" s="1"/>
  <c r="D64" i="1"/>
  <c r="C64" i="1"/>
  <c r="C63" i="1" s="1"/>
  <c r="L50" i="1"/>
  <c r="N50" i="1" s="1"/>
  <c r="I50" i="1"/>
  <c r="F50" i="1"/>
  <c r="D50" i="1"/>
  <c r="C50" i="1"/>
  <c r="L47" i="1"/>
  <c r="I47" i="1"/>
  <c r="F47" i="1"/>
  <c r="D47" i="1"/>
  <c r="N47" i="1" s="1"/>
  <c r="C47" i="1"/>
  <c r="L29" i="1"/>
  <c r="I29" i="1"/>
  <c r="I28" i="1" s="1"/>
  <c r="I27" i="1" s="1"/>
  <c r="F29" i="1"/>
  <c r="D29" i="1"/>
  <c r="D28" i="1" s="1"/>
  <c r="D27" i="1" s="1"/>
  <c r="C29" i="1"/>
  <c r="C28" i="1" s="1"/>
  <c r="L8" i="1"/>
  <c r="I8" i="1"/>
  <c r="F8" i="1"/>
  <c r="G8" i="1" s="1"/>
  <c r="D8" i="1"/>
  <c r="C8" i="1"/>
  <c r="L86" i="1"/>
  <c r="L84" i="1"/>
  <c r="I84" i="1"/>
  <c r="F84" i="1"/>
  <c r="G63" i="1" l="1"/>
  <c r="K50" i="1"/>
  <c r="J71" i="1"/>
  <c r="K71" i="1"/>
  <c r="H71" i="1"/>
  <c r="J89" i="1"/>
  <c r="E47" i="1"/>
  <c r="K47" i="1"/>
  <c r="G47" i="1"/>
  <c r="E50" i="1"/>
  <c r="M63" i="1"/>
  <c r="G52" i="1"/>
  <c r="H47" i="1"/>
  <c r="H64" i="1"/>
  <c r="K89" i="1"/>
  <c r="J47" i="1"/>
  <c r="E89" i="1"/>
  <c r="J52" i="1"/>
  <c r="E71" i="1"/>
  <c r="H52" i="1"/>
  <c r="M47" i="1"/>
  <c r="M52" i="1"/>
  <c r="E79" i="1"/>
  <c r="C78" i="1"/>
  <c r="M79" i="1"/>
  <c r="G79" i="1"/>
  <c r="J57" i="1"/>
  <c r="J8" i="1"/>
  <c r="M8" i="1"/>
  <c r="D58" i="1"/>
  <c r="D57" i="1" s="1"/>
  <c r="K59" i="1"/>
  <c r="N59" i="1"/>
  <c r="K8" i="1"/>
  <c r="E8" i="1"/>
  <c r="N8" i="1"/>
  <c r="C27" i="1"/>
  <c r="E27" i="1" s="1"/>
  <c r="E28" i="1"/>
  <c r="L28" i="1"/>
  <c r="M29" i="1"/>
  <c r="F49" i="1"/>
  <c r="G50" i="1"/>
  <c r="H50" i="1"/>
  <c r="D63" i="1"/>
  <c r="E64" i="1"/>
  <c r="N64" i="1"/>
  <c r="M89" i="1"/>
  <c r="N89" i="1"/>
  <c r="F58" i="1"/>
  <c r="F57" i="1" s="1"/>
  <c r="M71" i="1"/>
  <c r="N71" i="1"/>
  <c r="J79" i="1"/>
  <c r="K79" i="1"/>
  <c r="K52" i="1"/>
  <c r="J27" i="1"/>
  <c r="H59" i="1"/>
  <c r="H8" i="1"/>
  <c r="F28" i="1"/>
  <c r="L49" i="1"/>
  <c r="M50" i="1"/>
  <c r="I63" i="1"/>
  <c r="J64" i="1"/>
  <c r="G89" i="1"/>
  <c r="G71" i="1"/>
  <c r="G29" i="1"/>
  <c r="H89" i="1"/>
  <c r="K64" i="1"/>
  <c r="N52" i="1"/>
  <c r="N79" i="1"/>
  <c r="I49" i="1"/>
  <c r="J29" i="1"/>
  <c r="J50" i="1"/>
  <c r="D49" i="1"/>
  <c r="E29" i="1"/>
  <c r="G64" i="1"/>
  <c r="J28" i="1"/>
  <c r="M64" i="1"/>
  <c r="C49" i="1"/>
  <c r="L83" i="1"/>
  <c r="C84" i="1"/>
  <c r="M84" i="1" s="1"/>
  <c r="J84" i="1" l="1"/>
  <c r="H58" i="1"/>
  <c r="L27" i="1"/>
  <c r="M28" i="1"/>
  <c r="E49" i="1"/>
  <c r="J49" i="1"/>
  <c r="K49" i="1"/>
  <c r="J63" i="1"/>
  <c r="K63" i="1"/>
  <c r="F27" i="1"/>
  <c r="G28" i="1"/>
  <c r="G84" i="1"/>
  <c r="G49" i="1"/>
  <c r="H49" i="1"/>
  <c r="M57" i="1"/>
  <c r="N57" i="1"/>
  <c r="H63" i="1"/>
  <c r="N63" i="1"/>
  <c r="E63" i="1"/>
  <c r="M49" i="1"/>
  <c r="N49" i="1"/>
  <c r="K58" i="1"/>
  <c r="N58" i="1"/>
  <c r="C7" i="1"/>
  <c r="G57" i="1" l="1"/>
  <c r="H57" i="1"/>
  <c r="G27" i="1"/>
  <c r="M27" i="1"/>
  <c r="E57" i="1"/>
  <c r="K57" i="1"/>
  <c r="D55" i="1"/>
  <c r="F55" i="1"/>
  <c r="I55" i="1"/>
  <c r="L55" i="1"/>
  <c r="C55" i="1"/>
  <c r="F88" i="1"/>
  <c r="L88" i="1"/>
  <c r="C88" i="1"/>
  <c r="D42" i="1"/>
  <c r="F42" i="1"/>
  <c r="I42" i="1"/>
  <c r="L42" i="1"/>
  <c r="C42" i="1"/>
  <c r="E42" i="1" l="1"/>
  <c r="E55" i="1"/>
  <c r="M42" i="1"/>
  <c r="N42" i="1"/>
  <c r="J42" i="1"/>
  <c r="K42" i="1"/>
  <c r="M88" i="1"/>
  <c r="H42" i="1"/>
  <c r="G42" i="1"/>
  <c r="G88" i="1"/>
  <c r="K55" i="1"/>
  <c r="J55" i="1"/>
  <c r="G55" i="1"/>
  <c r="H55" i="1"/>
  <c r="M55" i="1"/>
  <c r="N55" i="1"/>
  <c r="I88" i="1"/>
  <c r="D88" i="1"/>
  <c r="E88" i="1" s="1"/>
  <c r="D54" i="1"/>
  <c r="F54" i="1"/>
  <c r="I54" i="1"/>
  <c r="L54" i="1"/>
  <c r="C54" i="1"/>
  <c r="C46" i="1" s="1"/>
  <c r="D76" i="1"/>
  <c r="F76" i="1"/>
  <c r="I76" i="1"/>
  <c r="L76" i="1"/>
  <c r="C76" i="1"/>
  <c r="D97" i="1"/>
  <c r="F97" i="1"/>
  <c r="I97" i="1"/>
  <c r="L97" i="1"/>
  <c r="C97" i="1"/>
  <c r="C96" i="1" s="1"/>
  <c r="D94" i="1"/>
  <c r="C94" i="1"/>
  <c r="F17" i="1"/>
  <c r="I17" i="1"/>
  <c r="L17" i="1"/>
  <c r="M94" i="1" l="1"/>
  <c r="G94" i="1"/>
  <c r="J94" i="1"/>
  <c r="J97" i="1"/>
  <c r="K97" i="1"/>
  <c r="M76" i="1"/>
  <c r="E94" i="1"/>
  <c r="G97" i="1"/>
  <c r="H97" i="1"/>
  <c r="J76" i="1"/>
  <c r="H88" i="1"/>
  <c r="N88" i="1"/>
  <c r="E97" i="1"/>
  <c r="G76" i="1"/>
  <c r="J88" i="1"/>
  <c r="K88" i="1"/>
  <c r="M97" i="1"/>
  <c r="N97" i="1"/>
  <c r="E76" i="1"/>
  <c r="L46" i="1"/>
  <c r="N54" i="1"/>
  <c r="M54" i="1"/>
  <c r="D46" i="1"/>
  <c r="E46" i="1" s="1"/>
  <c r="E54" i="1"/>
  <c r="I46" i="1"/>
  <c r="J54" i="1"/>
  <c r="K54" i="1"/>
  <c r="F46" i="1"/>
  <c r="H54" i="1"/>
  <c r="G54" i="1"/>
  <c r="I96" i="1"/>
  <c r="D96" i="1"/>
  <c r="E96" i="1" s="1"/>
  <c r="C93" i="1"/>
  <c r="D93" i="1"/>
  <c r="L96" i="1"/>
  <c r="F96" i="1"/>
  <c r="E73" i="1"/>
  <c r="D84" i="1"/>
  <c r="D86" i="1"/>
  <c r="C86" i="1"/>
  <c r="M86" i="1" s="1"/>
  <c r="D81" i="1"/>
  <c r="D69" i="1"/>
  <c r="C69" i="1"/>
  <c r="C68" i="1" s="1"/>
  <c r="D44" i="1"/>
  <c r="C44" i="1"/>
  <c r="C41" i="1" s="1"/>
  <c r="C40" i="1" s="1"/>
  <c r="D38" i="1"/>
  <c r="C37" i="1"/>
  <c r="D35" i="1"/>
  <c r="C35" i="1"/>
  <c r="D33" i="1"/>
  <c r="C33" i="1"/>
  <c r="D25" i="1"/>
  <c r="C25" i="1"/>
  <c r="C24" i="1" s="1"/>
  <c r="D22" i="1"/>
  <c r="C22" i="1"/>
  <c r="D20" i="1"/>
  <c r="C20" i="1"/>
  <c r="D17" i="1"/>
  <c r="C17" i="1"/>
  <c r="M17" i="1" s="1"/>
  <c r="D14" i="1"/>
  <c r="C14" i="1"/>
  <c r="C13" i="1" s="1"/>
  <c r="I86" i="1"/>
  <c r="F86" i="1"/>
  <c r="L81" i="1"/>
  <c r="I81" i="1"/>
  <c r="F81" i="1"/>
  <c r="L69" i="1"/>
  <c r="I69" i="1"/>
  <c r="F69" i="1"/>
  <c r="L44" i="1"/>
  <c r="I44" i="1"/>
  <c r="F44" i="1"/>
  <c r="L38" i="1"/>
  <c r="I38" i="1"/>
  <c r="F38" i="1"/>
  <c r="L35" i="1"/>
  <c r="I35" i="1"/>
  <c r="F35" i="1"/>
  <c r="L33" i="1"/>
  <c r="I33" i="1"/>
  <c r="F33" i="1"/>
  <c r="L25" i="1"/>
  <c r="I25" i="1"/>
  <c r="F25" i="1"/>
  <c r="L22" i="1"/>
  <c r="I22" i="1"/>
  <c r="F22" i="1"/>
  <c r="L20" i="1"/>
  <c r="I20" i="1"/>
  <c r="F20" i="1"/>
  <c r="L14" i="1"/>
  <c r="I14" i="1"/>
  <c r="E33" i="1" l="1"/>
  <c r="E22" i="1"/>
  <c r="J17" i="1"/>
  <c r="E17" i="1"/>
  <c r="G17" i="1"/>
  <c r="J35" i="1"/>
  <c r="K35" i="1"/>
  <c r="E93" i="1"/>
  <c r="M20" i="1"/>
  <c r="N20" i="1"/>
  <c r="J33" i="1"/>
  <c r="K33" i="1"/>
  <c r="M35" i="1"/>
  <c r="N35" i="1"/>
  <c r="G44" i="1"/>
  <c r="I68" i="1"/>
  <c r="J69" i="1"/>
  <c r="K69" i="1"/>
  <c r="M81" i="1"/>
  <c r="N81" i="1"/>
  <c r="L78" i="1"/>
  <c r="E20" i="1"/>
  <c r="E35" i="1"/>
  <c r="J73" i="1"/>
  <c r="J93" i="1"/>
  <c r="M93" i="1"/>
  <c r="G93" i="1"/>
  <c r="J96" i="1"/>
  <c r="K96" i="1"/>
  <c r="H17" i="1"/>
  <c r="H22" i="1"/>
  <c r="G22" i="1"/>
  <c r="M33" i="1"/>
  <c r="N33" i="1"/>
  <c r="L68" i="1"/>
  <c r="M69" i="1"/>
  <c r="N69" i="1"/>
  <c r="F83" i="1"/>
  <c r="G86" i="1"/>
  <c r="H86" i="1"/>
  <c r="E86" i="1"/>
  <c r="N86" i="1"/>
  <c r="G96" i="1"/>
  <c r="H96" i="1"/>
  <c r="G73" i="1"/>
  <c r="J20" i="1"/>
  <c r="K20" i="1"/>
  <c r="M22" i="1"/>
  <c r="N22" i="1"/>
  <c r="H33" i="1"/>
  <c r="G33" i="1"/>
  <c r="F68" i="1"/>
  <c r="G69" i="1"/>
  <c r="H69" i="1"/>
  <c r="J81" i="1"/>
  <c r="K81" i="1"/>
  <c r="I78" i="1"/>
  <c r="E81" i="1"/>
  <c r="D78" i="1"/>
  <c r="E78" i="1" s="1"/>
  <c r="H20" i="1"/>
  <c r="G20" i="1"/>
  <c r="J22" i="1"/>
  <c r="K22" i="1"/>
  <c r="H35" i="1"/>
  <c r="G35" i="1"/>
  <c r="G81" i="1"/>
  <c r="F78" i="1"/>
  <c r="H81" i="1"/>
  <c r="I83" i="1"/>
  <c r="J86" i="1"/>
  <c r="K86" i="1"/>
  <c r="D68" i="1"/>
  <c r="E69" i="1"/>
  <c r="E84" i="1"/>
  <c r="N84" i="1"/>
  <c r="H84" i="1"/>
  <c r="K84" i="1"/>
  <c r="M96" i="1"/>
  <c r="N96" i="1"/>
  <c r="M73" i="1"/>
  <c r="K17" i="1"/>
  <c r="N17" i="1"/>
  <c r="N46" i="1"/>
  <c r="M46" i="1"/>
  <c r="J14" i="1"/>
  <c r="K14" i="1"/>
  <c r="G25" i="1"/>
  <c r="H25" i="1"/>
  <c r="E14" i="1"/>
  <c r="E25" i="1"/>
  <c r="E44" i="1"/>
  <c r="H44" i="1"/>
  <c r="H14" i="1"/>
  <c r="G14" i="1"/>
  <c r="N38" i="1"/>
  <c r="M38" i="1"/>
  <c r="H46" i="1"/>
  <c r="G46" i="1"/>
  <c r="N14" i="1"/>
  <c r="M14" i="1"/>
  <c r="K25" i="1"/>
  <c r="J25" i="1"/>
  <c r="H38" i="1"/>
  <c r="G38" i="1"/>
  <c r="J44" i="1"/>
  <c r="K44" i="1"/>
  <c r="M25" i="1"/>
  <c r="N25" i="1"/>
  <c r="J38" i="1"/>
  <c r="K38" i="1"/>
  <c r="N44" i="1"/>
  <c r="M44" i="1"/>
  <c r="D37" i="1"/>
  <c r="E37" i="1" s="1"/>
  <c r="E38" i="1"/>
  <c r="J46" i="1"/>
  <c r="K46" i="1"/>
  <c r="C83" i="1"/>
  <c r="C67" i="1" s="1"/>
  <c r="I7" i="1"/>
  <c r="F13" i="1"/>
  <c r="I24" i="1"/>
  <c r="F37" i="1"/>
  <c r="F7" i="1"/>
  <c r="L7" i="1"/>
  <c r="I13" i="1"/>
  <c r="F24" i="1"/>
  <c r="L24" i="1"/>
  <c r="I37" i="1"/>
  <c r="D7" i="1"/>
  <c r="E7" i="1" s="1"/>
  <c r="D13" i="1"/>
  <c r="E13" i="1" s="1"/>
  <c r="D24" i="1"/>
  <c r="E24" i="1" s="1"/>
  <c r="D92" i="1"/>
  <c r="C92" i="1"/>
  <c r="L13" i="1"/>
  <c r="L37" i="1"/>
  <c r="I41" i="1"/>
  <c r="F41" i="1"/>
  <c r="G41" i="1" s="1"/>
  <c r="L41" i="1"/>
  <c r="D41" i="1"/>
  <c r="D32" i="1"/>
  <c r="C32" i="1"/>
  <c r="C31" i="1" s="1"/>
  <c r="D19" i="1"/>
  <c r="L19" i="1"/>
  <c r="D83" i="1"/>
  <c r="I19" i="1"/>
  <c r="C19" i="1"/>
  <c r="C16" i="1" s="1"/>
  <c r="L32" i="1"/>
  <c r="F32" i="1"/>
  <c r="I32" i="1"/>
  <c r="F19" i="1"/>
  <c r="L67" i="1" l="1"/>
  <c r="I67" i="1"/>
  <c r="F67" i="1"/>
  <c r="E68" i="1"/>
  <c r="D67" i="1"/>
  <c r="J32" i="1"/>
  <c r="K32" i="1"/>
  <c r="J19" i="1"/>
  <c r="K19" i="1"/>
  <c r="M92" i="1"/>
  <c r="G92" i="1"/>
  <c r="J92" i="1"/>
  <c r="J83" i="1"/>
  <c r="K83" i="1"/>
  <c r="J78" i="1"/>
  <c r="K78" i="1"/>
  <c r="G83" i="1"/>
  <c r="H83" i="1"/>
  <c r="H32" i="1"/>
  <c r="G32" i="1"/>
  <c r="E83" i="1"/>
  <c r="N83" i="1"/>
  <c r="E32" i="1"/>
  <c r="E92" i="1"/>
  <c r="M7" i="1"/>
  <c r="N7" i="1"/>
  <c r="G68" i="1"/>
  <c r="H68" i="1"/>
  <c r="M32" i="1"/>
  <c r="N32" i="1"/>
  <c r="M19" i="1"/>
  <c r="N19" i="1"/>
  <c r="H7" i="1"/>
  <c r="G7" i="1"/>
  <c r="J7" i="1"/>
  <c r="K7" i="1"/>
  <c r="G78" i="1"/>
  <c r="H78" i="1"/>
  <c r="M78" i="1"/>
  <c r="N78" i="1"/>
  <c r="H19" i="1"/>
  <c r="G19" i="1"/>
  <c r="E19" i="1"/>
  <c r="M83" i="1"/>
  <c r="M68" i="1"/>
  <c r="N68" i="1"/>
  <c r="J68" i="1"/>
  <c r="K68" i="1"/>
  <c r="K41" i="1"/>
  <c r="J41" i="1"/>
  <c r="K37" i="1"/>
  <c r="J37" i="1"/>
  <c r="G13" i="1"/>
  <c r="H13" i="1"/>
  <c r="E41" i="1"/>
  <c r="H41" i="1"/>
  <c r="M37" i="1"/>
  <c r="N37" i="1"/>
  <c r="N24" i="1"/>
  <c r="M24" i="1"/>
  <c r="M41" i="1"/>
  <c r="N41" i="1"/>
  <c r="M13" i="1"/>
  <c r="N13" i="1"/>
  <c r="H24" i="1"/>
  <c r="G24" i="1"/>
  <c r="G37" i="1"/>
  <c r="H37" i="1"/>
  <c r="K13" i="1"/>
  <c r="J13" i="1"/>
  <c r="J24" i="1"/>
  <c r="K24" i="1"/>
  <c r="C6" i="1"/>
  <c r="E67" i="1"/>
  <c r="C66" i="1"/>
  <c r="F16" i="1"/>
  <c r="I16" i="1"/>
  <c r="L16" i="1"/>
  <c r="I31" i="1"/>
  <c r="L31" i="1"/>
  <c r="D31" i="1"/>
  <c r="E31" i="1" s="1"/>
  <c r="L40" i="1"/>
  <c r="I40" i="1"/>
  <c r="F31" i="1"/>
  <c r="D16" i="1"/>
  <c r="E16" i="1" s="1"/>
  <c r="D40" i="1"/>
  <c r="F40" i="1"/>
  <c r="G40" i="1" s="1"/>
  <c r="H16" i="1" l="1"/>
  <c r="G16" i="1"/>
  <c r="J67" i="1"/>
  <c r="K67" i="1"/>
  <c r="L66" i="1"/>
  <c r="M67" i="1"/>
  <c r="N67" i="1"/>
  <c r="G67" i="1"/>
  <c r="H67" i="1"/>
  <c r="M16" i="1"/>
  <c r="N16" i="1"/>
  <c r="J16" i="1"/>
  <c r="K16" i="1"/>
  <c r="G31" i="1"/>
  <c r="H31" i="1"/>
  <c r="E40" i="1"/>
  <c r="H40" i="1"/>
  <c r="N40" i="1"/>
  <c r="M40" i="1"/>
  <c r="C99" i="1"/>
  <c r="M31" i="1"/>
  <c r="N31" i="1"/>
  <c r="J40" i="1"/>
  <c r="K40" i="1"/>
  <c r="K31" i="1"/>
  <c r="J31" i="1"/>
  <c r="I6" i="1"/>
  <c r="J6" i="1" s="1"/>
  <c r="F6" i="1"/>
  <c r="G6" i="1" s="1"/>
  <c r="L6" i="1"/>
  <c r="M6" i="1" s="1"/>
  <c r="D6" i="1"/>
  <c r="F66" i="1"/>
  <c r="D66" i="1"/>
  <c r="E66" i="1" s="1"/>
  <c r="I66" i="1"/>
  <c r="M66" i="1" l="1"/>
  <c r="N66" i="1"/>
  <c r="J66" i="1"/>
  <c r="K66" i="1"/>
  <c r="G66" i="1"/>
  <c r="H66" i="1"/>
  <c r="F99" i="1"/>
  <c r="D99" i="1"/>
  <c r="E99" i="1" s="1"/>
  <c r="E6" i="1"/>
  <c r="H6" i="1"/>
  <c r="I99" i="1"/>
  <c r="L99" i="1"/>
  <c r="N6" i="1"/>
  <c r="K6" i="1"/>
  <c r="K99" i="1" l="1"/>
  <c r="J99" i="1"/>
  <c r="G99" i="1"/>
  <c r="H99" i="1"/>
  <c r="M99" i="1"/>
  <c r="N99" i="1"/>
</calcChain>
</file>

<file path=xl/sharedStrings.xml><?xml version="1.0" encoding="utf-8"?>
<sst xmlns="http://schemas.openxmlformats.org/spreadsheetml/2006/main" count="216" uniqueCount="214">
  <si>
    <t/>
  </si>
  <si>
    <t>(руб.)</t>
  </si>
  <si>
    <t>Код бюджетной классификации Российской Федерации</t>
  </si>
  <si>
    <t>1</t>
  </si>
  <si>
    <t>2</t>
  </si>
  <si>
    <t>3</t>
  </si>
  <si>
    <t>Наименование кода поступлений в бюджет, группы, подгруппы, статьи, подстатьи, элемента, подвида доходов, классификации операций сектора государственного управления</t>
  </si>
  <si>
    <t>1 00 00000 00 0000 000</t>
  </si>
  <si>
    <t>НАЛОГОВЫЕ И НЕНАЛОГОВЫЕ ДОХОДЫ</t>
  </si>
  <si>
    <t>1 01 00000 00 0000 000</t>
  </si>
  <si>
    <t>НАЛОГИ НА ПРИБЫЛЬ, ДОХОДЫ</t>
  </si>
  <si>
    <t>Налог на доходы физических лиц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</si>
  <si>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</si>
  <si>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1 05 00000 00 0000 000</t>
  </si>
  <si>
    <t>НАЛОГИ НА СОВОКУПНЫЙ ДОХОД</t>
  </si>
  <si>
    <t>Единый сельскохозяйственный налог</t>
  </si>
  <si>
    <t>1 06 00000 00 0000 000</t>
  </si>
  <si>
    <t>НАЛОГИ НА ИМУЩЕСТВО</t>
  </si>
  <si>
    <t>Земельный налог</t>
  </si>
  <si>
    <t>1 08 00000 00 0000 000</t>
  </si>
  <si>
    <t>ГОСУДАРСТВЕННАЯ ПОШЛИНА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</si>
  <si>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</si>
  <si>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</si>
  <si>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</si>
  <si>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</si>
  <si>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1 13 00000 00 0000 000</t>
  </si>
  <si>
    <t>ДОХОДЫ ОТ ОКАЗАНИЯ ПЛАТНЫХ УСЛУГ (РАБОТ) И КОМПЕНСАЦИИ ЗАТРАТ ГОСУДАРСТВА</t>
  </si>
  <si>
    <t>ШТРАФЫ, САНКЦИИ, ВОЗМЕЩЕНИЕ УЩЕРБА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</si>
  <si>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</si>
  <si>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</si>
  <si>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</si>
  <si>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</si>
  <si>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Дотации бюджетам субъектов Российской Федерации и муниципальных образований</t>
  </si>
  <si>
    <t>Субвенции бюджетам субъектов Российской Федерации и муниципальных образований</t>
  </si>
  <si>
    <t>Иные межбюджетные трансферты</t>
  </si>
  <si>
    <t>ИТОГО ДОХОДОВ</t>
  </si>
  <si>
    <t>4</t>
  </si>
  <si>
    <t>5</t>
  </si>
  <si>
    <t>Прочие межбюджетные трансферты, передаваемые бюджетам</t>
  </si>
  <si>
    <t>Прогноз</t>
  </si>
  <si>
    <t>6</t>
  </si>
  <si>
    <t>7</t>
  </si>
  <si>
    <t>1 01 02000 01 0000 110</t>
  </si>
  <si>
    <t>1 01 02010 01 0000 110</t>
  </si>
  <si>
    <t>1 05 03000 01 0000 110</t>
  </si>
  <si>
    <t>1 05 03010 01 0000 110</t>
  </si>
  <si>
    <t>1 06 01000 00 0000 110</t>
  </si>
  <si>
    <t>Налог на имущество физических лиц</t>
  </si>
  <si>
    <t>1 06 01030 10 0000 110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</si>
  <si>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</si>
  <si>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1 06 06000 00 0000 110</t>
  </si>
  <si>
    <t>1 06 06030 00 0000 110</t>
  </si>
  <si>
    <t>Земельный налог с организаций</t>
  </si>
  <si>
    <t>1 06 06033 10 0000 110</t>
  </si>
  <si>
    <t>Земельный налог с организаций, обладающих земельным участком, расположенным в границах сельских  поселений</t>
  </si>
  <si>
    <t>1 06 06040 00 0000 110</t>
  </si>
  <si>
    <t>Земельный налог с физических лиц</t>
  </si>
  <si>
    <t>1 06 06043 10 0000 110</t>
  </si>
  <si>
    <t>Земельный налог с физических лиц, обладающих земельным участком, расположенным в границах сельских поселений</t>
  </si>
  <si>
    <t>1 08 04000 01 0000 110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</si>
  <si>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</si>
  <si>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1 08 04020 01 0000 110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</si>
  <si>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</si>
  <si>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1 11 05000 00 0000 120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</si>
  <si>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</si>
  <si>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 xml:space="preserve">  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</si>
  <si>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1 11 05030 00 0000 120</t>
  </si>
  <si>
    <t>1 11 05035 10 0000 120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</si>
  <si>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</si>
  <si>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</si>
  <si>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</si>
  <si>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1 11 09040 00 0000 120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</si>
  <si>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</si>
  <si>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1 11 09045 10 0000 120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</si>
  <si>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</si>
  <si>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 xml:space="preserve"> 1 16 0000000 0000 000</t>
  </si>
  <si>
    <t>Субвенции бюджетам на государственную регистрацию актов гражданского состояния</t>
  </si>
  <si>
    <t>Субвенции бюджетам сельских поселений на государственную регистрацию актов гражданского состояния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</si>
  <si>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</si>
  <si>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</si>
  <si>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Прочие межбюджетные трансферты, передаваемые бюджетам сельских поселений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</si>
  <si>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</si>
  <si>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</si>
  <si>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 xml:space="preserve"> 2 18 00000 00 0000 000</t>
  </si>
  <si>
    <t xml:space="preserve"> 1 01 02020 01 0000 110</t>
  </si>
  <si>
    <t xml:space="preserve"> 1 01 02030 01 0000 110</t>
  </si>
  <si>
    <t>ВОЗВРАТ ОСТАТКОВ СУБСИДИЙ, СУБВЕНЦИЙ И ИНЫХ МЕЖБЮДЖЕТНЫХ ТРАНСФЕРТОВ,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</si>
  <si>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назначение, прошлых лет из бюджетов сельских поселений</t>
  </si>
  <si>
    <t>Возврат прочих остатков субсидий, субвенций и иных межбюджетных трансфертов, имеющих целевое назначение, прошлых лет из бюджетов сельских поселений</t>
  </si>
  <si>
    <t xml:space="preserve"> 2 19 00000 00 0000 000</t>
  </si>
  <si>
    <t>Субсидии бюджетам бюджетной системы Российской Федерации (межбюджетные субсидии)</t>
  </si>
  <si>
    <t>Прочие субсидии</t>
  </si>
  <si>
    <t>Прочие субсидии бюджетам сельских поселений</t>
  </si>
  <si>
    <t xml:space="preserve">  Доходы от компенсации затрат государства</t>
  </si>
  <si>
    <t xml:space="preserve">  Прочие доходы от компенсации затрат государства</t>
  </si>
  <si>
    <t xml:space="preserve">  Прочие доходы от компенсации затрат бюджетов сельских поселений</t>
  </si>
  <si>
    <t>1 13 02000 00 0000 130</t>
  </si>
  <si>
    <t>1 13 02990 00 0000 130</t>
  </si>
  <si>
    <t>1 13 02995 10 0000 130</t>
  </si>
  <si>
    <t xml:space="preserve"> 1 14 00000 00 0000 000</t>
  </si>
  <si>
    <t xml:space="preserve">  Доходы, поступающие в порядке возмещения расходов, понесенных в связи с эксплуатацией имущества</t>
  </si>
  <si>
    <t xml:space="preserve">  Доходы, поступающие в порядке возмещения расходов, понесенных в связи с эксплуатацией имущества сельских поселений</t>
  </si>
  <si>
    <t xml:space="preserve"> 1 13 02060 00 0000 130</t>
  </si>
  <si>
    <t xml:space="preserve"> 1 13 02065 10 0000 130</t>
  </si>
  <si>
    <t xml:space="preserve">  ПРОЧИЕ БЕЗВОЗМЕЗДНЫЕ ПОСТУПЛЕНИЯ</t>
  </si>
  <si>
    <t xml:space="preserve">  Прочие безвозмездные поступления в бюджеты сельских поселений</t>
  </si>
  <si>
    <t>2 07 05030 10 0000 180</t>
  </si>
  <si>
    <t>2 07 0500 10 0000 180</t>
  </si>
  <si>
    <t>2 07 0000 00 0000 180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</si>
  <si>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</si>
  <si>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8</t>
  </si>
  <si>
    <t>9</t>
  </si>
  <si>
    <t>10</t>
  </si>
  <si>
    <t>11</t>
  </si>
  <si>
    <t>12</t>
  </si>
  <si>
    <t>13</t>
  </si>
  <si>
    <t>14</t>
  </si>
  <si>
    <t>ДОХОДЫ ОТ ПРОДАЖИ МАТЕРИАЛЬНЫХ И НЕМАТЕРИАЛЬНЫХ АКТИВОВ</t>
  </si>
  <si>
    <t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</si>
  <si>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>Доходы бюджетов сельских поселений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</t>
  </si>
  <si>
    <t>Доходы бюджетов бюджетной системы Российской Федерации от возврата 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</t>
  </si>
  <si>
    <t xml:space="preserve"> Доходы бюджетов сельских поселений от возврата остатков субсидий, субвенций и иных межбюджетных трансфертов, имеющих целевое назначение, прошлых лет из бюджетов муниципальных районов</t>
  </si>
  <si>
    <t xml:space="preserve"> 1 14 06000 00 0000 430</t>
  </si>
  <si>
    <t xml:space="preserve"> 1 14 06025 10 0000 430</t>
  </si>
  <si>
    <t xml:space="preserve"> 1 14 06020 10 0000 430</t>
  </si>
  <si>
    <t>Доходы от продажи земельных участков, находящихся в государственной и муниципальной собственности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</si>
  <si>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</si>
  <si>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</si>
  <si>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>2 02 10000 00 0000 150</t>
  </si>
  <si>
    <t>2 02 20000 00 0000 150</t>
  </si>
  <si>
    <t xml:space="preserve"> 2 02 29999 00 0000 150</t>
  </si>
  <si>
    <t xml:space="preserve"> 2 02 29999 10 0000 150</t>
  </si>
  <si>
    <t>2 02 30000 00 0000 150</t>
  </si>
  <si>
    <t>2 02 35930 00 0000 150</t>
  </si>
  <si>
    <t>2 02 35930 10 0000 150</t>
  </si>
  <si>
    <t>2 02 35118 00 0000 150</t>
  </si>
  <si>
    <t>2 02 35118 10 0000 150</t>
  </si>
  <si>
    <t>2 02 40000 00 0000 150</t>
  </si>
  <si>
    <t xml:space="preserve">2 02 40014 00 0000 150 </t>
  </si>
  <si>
    <t xml:space="preserve">2 02 40014 10 0000 150 </t>
  </si>
  <si>
    <t>2 02 49999 00 0000 150</t>
  </si>
  <si>
    <t>2 02 49999 10 0000 150</t>
  </si>
  <si>
    <t>2 18 00000 00 0000 150</t>
  </si>
  <si>
    <t xml:space="preserve"> 2 18 60000 10 0000 150</t>
  </si>
  <si>
    <t xml:space="preserve"> 2 18 60010 10 0000 150</t>
  </si>
  <si>
    <t xml:space="preserve"> 2 19 00000 10 0000 150</t>
  </si>
  <si>
    <t xml:space="preserve"> 2 19 05010 10 0000 150</t>
  </si>
  <si>
    <t>факт 2019</t>
  </si>
  <si>
    <t>Ожидаемое исполнение 2020</t>
  </si>
  <si>
    <t>Темп роста ожидаемое исполнение в 2020/поступление в 2019, %</t>
  </si>
  <si>
    <t>Темп роста прогноз на 2021/поступление в 2019, %</t>
  </si>
  <si>
    <t>Темп роста прогноз на 2021/ожидаемое поступление в 2020, %</t>
  </si>
  <si>
    <t>Темп роста прогноз на 2022/поступление в 2019, %</t>
  </si>
  <si>
    <t>Темп роста прогноз на 2022/ожидаемое поступление в 2020, %</t>
  </si>
  <si>
    <t>Темп роста прогноз на 2023/поступление в 2019, %</t>
  </si>
  <si>
    <t>Темп роста прогноз на 2023/ожидаемое поступление в 2020, %</t>
  </si>
  <si>
    <t>Налог на доходы физических лиц с сумм прибыли контролируемой иностранной компании, полученной физическими лицами, признаваемыми контролирующими лицами этой компании</t>
  </si>
  <si>
    <t>1 01 02050 01 0000 110</t>
  </si>
  <si>
    <t>1 09 00000 00 0000 000</t>
  </si>
  <si>
    <t>1 09 04000 00 0000 110</t>
  </si>
  <si>
    <t>1 09 04050 00 0000 110</t>
  </si>
  <si>
    <t>1 09 04053 10 0000 110</t>
  </si>
  <si>
    <t>ЗАДОЛЖЕННОСТЬ И ПЕРЕРАСЧЕТЫ ПО ОТМЕНЕННЫМ НАЛОГАМ, СБОРАМ И ИНЫМ ОБЯЗАТЕЛЬНЫМ ПЛАТЕЖАМ</t>
  </si>
  <si>
    <t>Налоги на имущество</t>
  </si>
  <si>
    <t>Земельный налог (по обязательствам, возникшим до 1 января 2006 года)</t>
  </si>
  <si>
    <t>Земельный налог (по обязательствам, возникшим до 1 января 2006 года), мобилизуемый на территориях сельских поселений</t>
  </si>
  <si>
    <t>1 14 01000 00 0000 410</t>
  </si>
  <si>
    <t>1 14 01050 10 0000 410</t>
  </si>
  <si>
    <t>Доходы от продажи квартир</t>
  </si>
  <si>
    <t>Доходы от продажи квартир, находящихся в собственности сельских поселений</t>
  </si>
  <si>
    <t>1 14 02000 00 0000 000</t>
  </si>
  <si>
    <t>1 14 02050 10 0000 410</t>
  </si>
  <si>
    <t>1 14 02053 10 0000 410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</si>
  <si>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</si>
  <si>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реализации имущества, находящегося в собственности сельских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</si>
  <si>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</si>
  <si>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1 17 00000 00 0000 000</t>
  </si>
  <si>
    <t>1 17 01000 00 0000 180</t>
  </si>
  <si>
    <t>1 17 01050 10 0000 180</t>
  </si>
  <si>
    <t>ПРОЧИЕ НЕНАЛОГОВЫЕ ДОХОДЫ</t>
  </si>
  <si>
    <t>Невыясненные поступления</t>
  </si>
  <si>
    <t>Невыясненные поступления, зачисляемые в бюджеты сельских поселений</t>
  </si>
  <si>
    <t>2 07 05020 10 0000 150</t>
  </si>
  <si>
    <t>Поступления от денежных пожертвований, предоставляемых физическими лицами получателям средств бюджетов сельских поселений</t>
  </si>
  <si>
    <t>1 14 02050 10 0000 440</t>
  </si>
  <si>
    <t>1 14 02053 10 0000 440</t>
  </si>
  <si>
    <t>Доходы от реализации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</si>
  <si>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</si>
  <si>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1 16 10120 00 0000 140</t>
  </si>
  <si>
    <t>1 16 10000 00 0000 140</t>
  </si>
  <si>
    <t>1 16 10123 01 0000 140</t>
  </si>
  <si>
    <t>Платежи в целях возмещения причиненного ущерба (убытков)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</si>
  <si>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</si>
  <si>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</si>
  <si>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2 02 16001 00 0000 150</t>
  </si>
  <si>
    <t>2 02 16001 10 0000 150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</si>
  <si>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</si>
  <si>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Дотации бюджетам сельских поселений на выравнивание бюджетной обеспеченности из бюджетов муниципальных районов</t>
  </si>
  <si>
    <t>2 02 19999 00 0000 150</t>
  </si>
  <si>
    <t>2 02 19999 10 0000 150</t>
  </si>
  <si>
    <t>Прочие дотации</t>
  </si>
  <si>
    <t>Прочие дотации бюджетам сельских поселений</t>
  </si>
  <si>
    <t>1 16 90000 00 0000 140</t>
  </si>
  <si>
    <t>1 16 90050 10 0000 140</t>
  </si>
  <si>
    <t>Прочие поступления от денежных взысканий (штрафов) и иных сумм в возмещение ущерба</t>
  </si>
  <si>
    <t>Прочие поступления от денежных взысканий (штрафов) и иных сумм в возмещение ущерба, зачисляемые в бюджеты сельских поселений</t>
  </si>
  <si>
    <t>Сведения о доходах  бюджета Сосновоборского сельсовета по видам доходов на 2021 год и плановый период 2022 и 2023 годов в сравнении с ожидаемым исполнением за 2020 год и отчетным периодом за 2019 год</t>
  </si>
  <si>
    <t xml:space="preserve">  1 11 05020 00 0000 120</t>
  </si>
  <si>
    <t xml:space="preserve"> 1 11 05025 10 0000 120</t>
  </si>
  <si>
    <t xml:space="preserve">2 02 25519 00 0000 150 </t>
  </si>
  <si>
    <t xml:space="preserve">2 02 25519 10 0000 150 </t>
  </si>
  <si>
    <t>Субсидии бюджетам на поддержку отрасли культуры</t>
  </si>
  <si>
    <t>Субсидии бюджетам сельских поселений на поддержку отрасли культуры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</si>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</sst>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?"/>
    <numFmt numFmtId="165" formatCode="#,##0.0"/>
    <numFmt numFmtId="166" formatCode="dd\.mm\.yyyy"/>
  </numFmts>
  <fonts count="26" x14ac:knownFonts="1">
    <font>
      <sz val="10"/>
      <name val="Arial"/>
    </font>
    <font>
      <b/>
      <sz val="12"/>
      <color indexed="8"/>
      <name val="Times New Roman"/>
      <family val="1"/>
      <charset val="204"/>
    </font>
    <font>
      <sz val="8"/>
      <name val="Arial"/>
      <family val="2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8"/>
      <color rgb="FF000000"/>
      <name val="Arial"/>
      <family val="2"/>
      <charset val="204"/>
    </font>
    <font>
      <sz val="12"/>
      <color indexed="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8"/>
      <color rgb="FF000000"/>
      <name val="Arial"/>
      <family val="2"/>
    </font>
    <font>
      <b/>
      <sz val="12"/>
      <color indexed="0"/>
      <name val="Times New Roman"/>
      <family val="1"/>
      <charset val="204"/>
    </font>
    <font>
      <sz val="11"/>
      <name val="Calibri"/>
      <family val="2"/>
      <scheme val="minor"/>
    </font>
    <font>
      <b/>
      <sz val="8"/>
      <color rgb="FF000000"/>
      <name val="Arial"/>
      <family val="2"/>
      <charset val="204"/>
    </font>
    <font>
      <b/>
      <sz val="12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  <font>
      <sz val="6"/>
      <color rgb="FF000000"/>
      <name val="Arial"/>
      <family val="2"/>
      <charset val="204"/>
    </font>
    <font>
      <sz val="9"/>
      <color rgb="FF000000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b/>
      <i/>
      <sz val="8"/>
      <color rgb="FF000000"/>
      <name val="Arial"/>
      <family val="2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Arial"/>
      <family val="2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indexed="0"/>
      <name val="Times New Roman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CCCCC"/>
      </patternFill>
    </fill>
  </fills>
  <borders count="6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hair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/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/>
      <top style="hair">
        <color rgb="FF000000"/>
      </top>
      <bottom/>
      <diagonal/>
    </border>
    <border>
      <left style="medium">
        <color rgb="FF000000"/>
      </left>
      <right/>
      <top style="thin">
        <color rgb="FF000000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97">
    <xf numFmtId="0" fontId="0" fillId="0" borderId="0"/>
    <xf numFmtId="0" fontId="2" fillId="0" borderId="4">
      <alignment horizontal="left" wrapText="1" indent="2"/>
    </xf>
    <xf numFmtId="49" fontId="2" fillId="0" borderId="5">
      <alignment horizontal="center"/>
    </xf>
    <xf numFmtId="0" fontId="5" fillId="0" borderId="7">
      <alignment horizontal="left" wrapText="1" indent="2"/>
    </xf>
    <xf numFmtId="49" fontId="5" fillId="0" borderId="5">
      <alignment horizontal="center"/>
    </xf>
    <xf numFmtId="0" fontId="5" fillId="0" borderId="8">
      <alignment horizontal="left" wrapText="1" indent="2"/>
    </xf>
    <xf numFmtId="49" fontId="5" fillId="0" borderId="9">
      <alignment horizontal="center"/>
    </xf>
    <xf numFmtId="0" fontId="9" fillId="0" borderId="8">
      <alignment horizontal="left" wrapText="1" indent="2"/>
    </xf>
    <xf numFmtId="49" fontId="9" fillId="0" borderId="9">
      <alignment horizontal="center"/>
    </xf>
    <xf numFmtId="4" fontId="9" fillId="0" borderId="9">
      <alignment horizontal="right"/>
    </xf>
    <xf numFmtId="0" fontId="11" fillId="0" borderId="0"/>
    <xf numFmtId="0" fontId="12" fillId="0" borderId="0"/>
    <xf numFmtId="0" fontId="13" fillId="0" borderId="0">
      <alignment horizontal="center" wrapText="1"/>
    </xf>
    <xf numFmtId="0" fontId="14" fillId="0" borderId="0"/>
    <xf numFmtId="0" fontId="14" fillId="0" borderId="11"/>
    <xf numFmtId="0" fontId="15" fillId="0" borderId="0"/>
    <xf numFmtId="0" fontId="16" fillId="0" borderId="0"/>
    <xf numFmtId="0" fontId="5" fillId="0" borderId="12">
      <alignment horizontal="center"/>
    </xf>
    <xf numFmtId="0" fontId="5" fillId="0" borderId="13">
      <alignment horizontal="center"/>
    </xf>
    <xf numFmtId="0" fontId="15" fillId="0" borderId="14"/>
    <xf numFmtId="0" fontId="5" fillId="0" borderId="0">
      <alignment horizontal="center"/>
    </xf>
    <xf numFmtId="0" fontId="5" fillId="0" borderId="15">
      <alignment horizontal="center"/>
    </xf>
    <xf numFmtId="0" fontId="14" fillId="0" borderId="16"/>
    <xf numFmtId="0" fontId="5" fillId="0" borderId="0">
      <alignment horizontal="left"/>
    </xf>
    <xf numFmtId="0" fontId="17" fillId="0" borderId="0">
      <alignment horizontal="center" vertical="top"/>
    </xf>
    <xf numFmtId="49" fontId="18" fillId="0" borderId="0">
      <alignment horizontal="right"/>
    </xf>
    <xf numFmtId="49" fontId="18" fillId="0" borderId="17">
      <alignment horizontal="right"/>
    </xf>
    <xf numFmtId="49" fontId="15" fillId="0" borderId="18">
      <alignment horizontal="center"/>
    </xf>
    <xf numFmtId="0" fontId="15" fillId="0" borderId="19"/>
    <xf numFmtId="49" fontId="15" fillId="0" borderId="0">
      <alignment horizontal="center"/>
    </xf>
    <xf numFmtId="49" fontId="5" fillId="0" borderId="0">
      <alignment horizontal="right"/>
    </xf>
    <xf numFmtId="0" fontId="5" fillId="0" borderId="0"/>
    <xf numFmtId="0" fontId="5" fillId="0" borderId="0">
      <alignment horizontal="right"/>
    </xf>
    <xf numFmtId="0" fontId="5" fillId="0" borderId="17">
      <alignment horizontal="right"/>
    </xf>
    <xf numFmtId="166" fontId="5" fillId="0" borderId="20">
      <alignment horizontal="center"/>
    </xf>
    <xf numFmtId="166" fontId="5" fillId="0" borderId="0">
      <alignment horizontal="center"/>
    </xf>
    <xf numFmtId="49" fontId="5" fillId="0" borderId="0"/>
    <xf numFmtId="0" fontId="5" fillId="0" borderId="21">
      <alignment horizontal="center"/>
    </xf>
    <xf numFmtId="0" fontId="5" fillId="0" borderId="11">
      <alignment wrapText="1"/>
    </xf>
    <xf numFmtId="49" fontId="5" fillId="0" borderId="22">
      <alignment horizontal="center"/>
    </xf>
    <xf numFmtId="49" fontId="5" fillId="0" borderId="0">
      <alignment horizontal="center"/>
    </xf>
    <xf numFmtId="0" fontId="5" fillId="0" borderId="23">
      <alignment wrapText="1"/>
    </xf>
    <xf numFmtId="49" fontId="5" fillId="0" borderId="20">
      <alignment horizontal="center"/>
    </xf>
    <xf numFmtId="0" fontId="5" fillId="0" borderId="24">
      <alignment horizontal="left"/>
    </xf>
    <xf numFmtId="49" fontId="5" fillId="0" borderId="24"/>
    <xf numFmtId="0" fontId="5" fillId="0" borderId="20">
      <alignment horizontal="center"/>
    </xf>
    <xf numFmtId="49" fontId="5" fillId="0" borderId="25">
      <alignment horizontal="center"/>
    </xf>
    <xf numFmtId="0" fontId="19" fillId="0" borderId="0"/>
    <xf numFmtId="0" fontId="19" fillId="0" borderId="15"/>
    <xf numFmtId="0" fontId="19" fillId="0" borderId="26"/>
    <xf numFmtId="0" fontId="12" fillId="0" borderId="0">
      <alignment horizontal="center"/>
    </xf>
    <xf numFmtId="49" fontId="5" fillId="0" borderId="5">
      <alignment horizontal="center" vertical="center" wrapText="1"/>
    </xf>
    <xf numFmtId="49" fontId="5" fillId="0" borderId="5">
      <alignment horizontal="center" vertical="center" wrapText="1"/>
    </xf>
    <xf numFmtId="0" fontId="5" fillId="0" borderId="5">
      <alignment horizontal="center" vertical="center" wrapText="1"/>
    </xf>
    <xf numFmtId="49" fontId="5" fillId="0" borderId="5">
      <alignment horizontal="center" vertical="center" wrapText="1"/>
    </xf>
    <xf numFmtId="49" fontId="5" fillId="0" borderId="13">
      <alignment horizontal="center" vertical="center" wrapText="1"/>
    </xf>
    <xf numFmtId="0" fontId="5" fillId="0" borderId="7">
      <alignment horizontal="left" wrapText="1"/>
    </xf>
    <xf numFmtId="49" fontId="5" fillId="0" borderId="27">
      <alignment horizontal="center" wrapText="1"/>
    </xf>
    <xf numFmtId="49" fontId="5" fillId="0" borderId="28">
      <alignment horizontal="center"/>
    </xf>
    <xf numFmtId="4" fontId="5" fillId="0" borderId="5">
      <alignment horizontal="right"/>
    </xf>
    <xf numFmtId="4" fontId="5" fillId="0" borderId="7">
      <alignment horizontal="right"/>
    </xf>
    <xf numFmtId="0" fontId="5" fillId="0" borderId="29">
      <alignment horizontal="left" wrapText="1" indent="1"/>
    </xf>
    <xf numFmtId="49" fontId="5" fillId="0" borderId="30">
      <alignment horizontal="center" wrapText="1"/>
    </xf>
    <xf numFmtId="49" fontId="5" fillId="0" borderId="31">
      <alignment horizontal="center"/>
    </xf>
    <xf numFmtId="49" fontId="5" fillId="0" borderId="29">
      <alignment horizontal="center"/>
    </xf>
    <xf numFmtId="49" fontId="5" fillId="0" borderId="32">
      <alignment horizontal="center"/>
    </xf>
    <xf numFmtId="4" fontId="5" fillId="0" borderId="9">
      <alignment horizontal="right"/>
    </xf>
    <xf numFmtId="4" fontId="5" fillId="0" borderId="8">
      <alignment horizontal="right"/>
    </xf>
    <xf numFmtId="0" fontId="5" fillId="0" borderId="33"/>
    <xf numFmtId="0" fontId="5" fillId="2" borderId="33"/>
    <xf numFmtId="0" fontId="5" fillId="2" borderId="0"/>
    <xf numFmtId="0" fontId="5" fillId="0" borderId="0">
      <alignment horizontal="left" wrapText="1"/>
    </xf>
    <xf numFmtId="49" fontId="5" fillId="0" borderId="0">
      <alignment horizontal="center" wrapText="1"/>
    </xf>
    <xf numFmtId="49" fontId="12" fillId="0" borderId="0"/>
    <xf numFmtId="0" fontId="5" fillId="0" borderId="0"/>
    <xf numFmtId="0" fontId="5" fillId="0" borderId="0">
      <alignment horizontal="center"/>
    </xf>
    <xf numFmtId="0" fontId="5" fillId="0" borderId="11">
      <alignment horizontal="left"/>
    </xf>
    <xf numFmtId="49" fontId="5" fillId="0" borderId="11"/>
    <xf numFmtId="0" fontId="5" fillId="0" borderId="11"/>
    <xf numFmtId="0" fontId="15" fillId="0" borderId="11"/>
    <xf numFmtId="0" fontId="5" fillId="0" borderId="34">
      <alignment horizontal="left" wrapText="1"/>
    </xf>
    <xf numFmtId="49" fontId="5" fillId="0" borderId="9">
      <alignment horizontal="center" wrapText="1"/>
    </xf>
    <xf numFmtId="0" fontId="5" fillId="0" borderId="8">
      <alignment horizontal="left" wrapText="1"/>
    </xf>
    <xf numFmtId="0" fontId="5" fillId="0" borderId="35">
      <alignment horizontal="left" wrapText="1" indent="1"/>
    </xf>
    <xf numFmtId="49" fontId="5" fillId="0" borderId="36">
      <alignment horizontal="center" wrapText="1"/>
    </xf>
    <xf numFmtId="49" fontId="5" fillId="0" borderId="5">
      <alignment horizontal="center"/>
    </xf>
    <xf numFmtId="49" fontId="5" fillId="0" borderId="7">
      <alignment horizontal="center"/>
    </xf>
    <xf numFmtId="0" fontId="5" fillId="0" borderId="37"/>
    <xf numFmtId="0" fontId="12" fillId="0" borderId="38">
      <alignment horizontal="left" wrapText="1"/>
    </xf>
    <xf numFmtId="0" fontId="5" fillId="0" borderId="39">
      <alignment horizontal="center" wrapText="1"/>
    </xf>
    <xf numFmtId="49" fontId="5" fillId="0" borderId="40">
      <alignment horizontal="center" wrapText="1"/>
    </xf>
    <xf numFmtId="4" fontId="5" fillId="0" borderId="28">
      <alignment horizontal="right"/>
    </xf>
    <xf numFmtId="0" fontId="12" fillId="0" borderId="41">
      <alignment horizontal="left" wrapText="1"/>
    </xf>
    <xf numFmtId="4" fontId="5" fillId="0" borderId="41">
      <alignment horizontal="right"/>
    </xf>
    <xf numFmtId="0" fontId="5" fillId="0" borderId="0">
      <alignment horizontal="center" wrapText="1"/>
    </xf>
    <xf numFmtId="0" fontId="12" fillId="0" borderId="0">
      <alignment horizontal="center"/>
    </xf>
    <xf numFmtId="49" fontId="5" fillId="0" borderId="0"/>
    <xf numFmtId="0" fontId="12" fillId="0" borderId="11"/>
    <xf numFmtId="49" fontId="5" fillId="0" borderId="11">
      <alignment horizontal="left"/>
    </xf>
    <xf numFmtId="0" fontId="5" fillId="0" borderId="42">
      <alignment horizontal="left" wrapText="1"/>
    </xf>
    <xf numFmtId="0" fontId="5" fillId="0" borderId="43">
      <alignment horizontal="left" wrapText="1"/>
    </xf>
    <xf numFmtId="0" fontId="5" fillId="0" borderId="44">
      <alignment horizontal="left" wrapText="1"/>
    </xf>
    <xf numFmtId="0" fontId="5" fillId="0" borderId="45">
      <alignment horizontal="left" wrapText="1"/>
    </xf>
    <xf numFmtId="0" fontId="15" fillId="0" borderId="31"/>
    <xf numFmtId="0" fontId="15" fillId="0" borderId="29"/>
    <xf numFmtId="0" fontId="5" fillId="0" borderId="42">
      <alignment horizontal="left" wrapText="1" indent="1"/>
    </xf>
    <xf numFmtId="49" fontId="5" fillId="0" borderId="32">
      <alignment horizontal="center" wrapText="1"/>
    </xf>
    <xf numFmtId="0" fontId="5" fillId="0" borderId="43">
      <alignment horizontal="left" wrapText="1" indent="1"/>
    </xf>
    <xf numFmtId="0" fontId="5" fillId="0" borderId="44">
      <alignment horizontal="left" wrapText="1" indent="2"/>
    </xf>
    <xf numFmtId="0" fontId="5" fillId="0" borderId="45">
      <alignment horizontal="left" wrapText="1" indent="2"/>
    </xf>
    <xf numFmtId="0" fontId="5" fillId="0" borderId="43">
      <alignment horizontal="left" wrapText="1" indent="2"/>
    </xf>
    <xf numFmtId="49" fontId="5" fillId="0" borderId="32">
      <alignment horizontal="center" shrinkToFit="1"/>
    </xf>
    <xf numFmtId="49" fontId="5" fillId="0" borderId="9">
      <alignment horizontal="center" shrinkToFit="1"/>
    </xf>
    <xf numFmtId="0" fontId="12" fillId="0" borderId="46">
      <alignment horizontal="center" vertical="center" textRotation="90" wrapText="1"/>
    </xf>
    <xf numFmtId="0" fontId="5" fillId="0" borderId="5">
      <alignment horizontal="center" vertical="top" wrapText="1"/>
    </xf>
    <xf numFmtId="0" fontId="5" fillId="0" borderId="5">
      <alignment horizontal="center" vertical="top"/>
    </xf>
    <xf numFmtId="0" fontId="5" fillId="0" borderId="5">
      <alignment horizontal="center" vertical="top"/>
    </xf>
    <xf numFmtId="49" fontId="5" fillId="0" borderId="5">
      <alignment horizontal="center" vertical="top" wrapText="1"/>
    </xf>
    <xf numFmtId="0" fontId="5" fillId="0" borderId="5">
      <alignment horizontal="center" vertical="top" wrapText="1"/>
    </xf>
    <xf numFmtId="0" fontId="12" fillId="0" borderId="4"/>
    <xf numFmtId="49" fontId="12" fillId="0" borderId="27">
      <alignment horizontal="center"/>
    </xf>
    <xf numFmtId="0" fontId="19" fillId="0" borderId="19"/>
    <xf numFmtId="49" fontId="20" fillId="0" borderId="47">
      <alignment horizontal="left" vertical="center" wrapText="1"/>
    </xf>
    <xf numFmtId="49" fontId="12" fillId="0" borderId="36">
      <alignment horizontal="center" vertical="center" wrapText="1"/>
    </xf>
    <xf numFmtId="49" fontId="5" fillId="0" borderId="45">
      <alignment horizontal="left" vertical="center" wrapText="1" indent="2"/>
    </xf>
    <xf numFmtId="49" fontId="5" fillId="0" borderId="30">
      <alignment horizontal="center" vertical="center" wrapText="1"/>
    </xf>
    <xf numFmtId="0" fontId="5" fillId="0" borderId="31"/>
    <xf numFmtId="4" fontId="5" fillId="0" borderId="31">
      <alignment horizontal="right"/>
    </xf>
    <xf numFmtId="4" fontId="5" fillId="0" borderId="29">
      <alignment horizontal="right"/>
    </xf>
    <xf numFmtId="49" fontId="5" fillId="0" borderId="43">
      <alignment horizontal="left" vertical="center" wrapText="1" indent="3"/>
    </xf>
    <xf numFmtId="49" fontId="5" fillId="0" borderId="32">
      <alignment horizontal="center" vertical="center" wrapText="1"/>
    </xf>
    <xf numFmtId="49" fontId="5" fillId="0" borderId="47">
      <alignment horizontal="left" vertical="center" wrapText="1" indent="3"/>
    </xf>
    <xf numFmtId="49" fontId="5" fillId="0" borderId="36">
      <alignment horizontal="center" vertical="center" wrapText="1"/>
    </xf>
    <xf numFmtId="49" fontId="5" fillId="0" borderId="48">
      <alignment horizontal="left" vertical="center" wrapText="1" indent="3"/>
    </xf>
    <xf numFmtId="0" fontId="20" fillId="0" borderId="4">
      <alignment horizontal="left" vertical="center" wrapText="1"/>
    </xf>
    <xf numFmtId="0" fontId="12" fillId="0" borderId="24">
      <alignment horizontal="center" vertical="center" textRotation="90" wrapText="1"/>
    </xf>
    <xf numFmtId="49" fontId="5" fillId="0" borderId="24">
      <alignment horizontal="left" vertical="center" wrapText="1" indent="3"/>
    </xf>
    <xf numFmtId="49" fontId="5" fillId="0" borderId="24">
      <alignment horizontal="center" vertical="center" wrapText="1"/>
    </xf>
    <xf numFmtId="4" fontId="5" fillId="0" borderId="24">
      <alignment horizontal="right"/>
    </xf>
    <xf numFmtId="0" fontId="15" fillId="0" borderId="24"/>
    <xf numFmtId="0" fontId="5" fillId="0" borderId="0">
      <alignment vertical="center"/>
    </xf>
    <xf numFmtId="49" fontId="5" fillId="0" borderId="0">
      <alignment horizontal="left" vertical="center" wrapText="1" indent="3"/>
    </xf>
    <xf numFmtId="49" fontId="5" fillId="0" borderId="0">
      <alignment horizontal="center" vertical="center" wrapText="1"/>
    </xf>
    <xf numFmtId="4" fontId="5" fillId="0" borderId="0">
      <alignment horizontal="right" shrinkToFit="1"/>
    </xf>
    <xf numFmtId="0" fontId="12" fillId="0" borderId="0">
      <alignment horizontal="center" vertical="center" textRotation="90" wrapText="1"/>
    </xf>
    <xf numFmtId="49" fontId="5" fillId="0" borderId="11">
      <alignment horizontal="left" vertical="center" wrapText="1" indent="3"/>
    </xf>
    <xf numFmtId="49" fontId="5" fillId="0" borderId="11">
      <alignment horizontal="center" vertical="center" wrapText="1"/>
    </xf>
    <xf numFmtId="4" fontId="5" fillId="0" borderId="11">
      <alignment horizontal="right"/>
    </xf>
    <xf numFmtId="0" fontId="12" fillId="0" borderId="12">
      <alignment horizontal="center" vertical="center" textRotation="90" wrapText="1"/>
    </xf>
    <xf numFmtId="49" fontId="12" fillId="0" borderId="27">
      <alignment horizontal="center" vertical="center" wrapText="1"/>
    </xf>
    <xf numFmtId="0" fontId="5" fillId="0" borderId="29"/>
    <xf numFmtId="49" fontId="5" fillId="0" borderId="49">
      <alignment horizontal="center" vertical="center" wrapText="1"/>
    </xf>
    <xf numFmtId="4" fontId="5" fillId="0" borderId="13">
      <alignment horizontal="right"/>
    </xf>
    <xf numFmtId="4" fontId="5" fillId="0" borderId="50">
      <alignment horizontal="right"/>
    </xf>
    <xf numFmtId="0" fontId="12" fillId="0" borderId="0">
      <alignment horizontal="center" vertical="center" textRotation="90"/>
    </xf>
    <xf numFmtId="0" fontId="12" fillId="0" borderId="12">
      <alignment horizontal="center" vertical="center" textRotation="90"/>
    </xf>
    <xf numFmtId="49" fontId="20" fillId="0" borderId="4">
      <alignment horizontal="left" vertical="center" wrapText="1"/>
    </xf>
    <xf numFmtId="0" fontId="15" fillId="0" borderId="33"/>
    <xf numFmtId="0" fontId="12" fillId="0" borderId="5">
      <alignment horizontal="center" vertical="center" textRotation="90"/>
    </xf>
    <xf numFmtId="0" fontId="5" fillId="0" borderId="27">
      <alignment horizontal="center" vertical="center"/>
    </xf>
    <xf numFmtId="0" fontId="5" fillId="0" borderId="47">
      <alignment horizontal="left" vertical="center" wrapText="1"/>
    </xf>
    <xf numFmtId="0" fontId="5" fillId="0" borderId="30">
      <alignment horizontal="center" vertical="center"/>
    </xf>
    <xf numFmtId="0" fontId="5" fillId="0" borderId="32">
      <alignment horizontal="center" vertical="center"/>
    </xf>
    <xf numFmtId="0" fontId="5" fillId="0" borderId="36">
      <alignment horizontal="center" vertical="center"/>
    </xf>
    <xf numFmtId="0" fontId="5" fillId="0" borderId="48">
      <alignment horizontal="left" vertical="center" wrapText="1"/>
    </xf>
    <xf numFmtId="49" fontId="20" fillId="0" borderId="51">
      <alignment horizontal="left" vertical="center" wrapText="1"/>
    </xf>
    <xf numFmtId="49" fontId="5" fillId="0" borderId="28">
      <alignment horizontal="center" vertical="center"/>
    </xf>
    <xf numFmtId="49" fontId="5" fillId="0" borderId="52">
      <alignment horizontal="left" vertical="center" wrapText="1"/>
    </xf>
    <xf numFmtId="49" fontId="5" fillId="0" borderId="31">
      <alignment horizontal="center" vertical="center"/>
    </xf>
    <xf numFmtId="49" fontId="5" fillId="0" borderId="9">
      <alignment horizontal="center" vertical="center"/>
    </xf>
    <xf numFmtId="49" fontId="5" fillId="0" borderId="5">
      <alignment horizontal="center" vertical="center"/>
    </xf>
    <xf numFmtId="49" fontId="5" fillId="0" borderId="53">
      <alignment horizontal="left" vertical="center" wrapText="1"/>
    </xf>
    <xf numFmtId="49" fontId="5" fillId="0" borderId="11">
      <alignment horizontal="center"/>
    </xf>
    <xf numFmtId="0" fontId="5" fillId="0" borderId="11">
      <alignment horizontal="center"/>
    </xf>
    <xf numFmtId="49" fontId="5" fillId="0" borderId="0">
      <alignment horizontal="left"/>
    </xf>
    <xf numFmtId="0" fontId="5" fillId="0" borderId="24">
      <alignment horizontal="center"/>
    </xf>
    <xf numFmtId="49" fontId="5" fillId="0" borderId="24">
      <alignment horizontal="center"/>
    </xf>
    <xf numFmtId="49" fontId="5" fillId="0" borderId="11"/>
    <xf numFmtId="0" fontId="21" fillId="0" borderId="11">
      <alignment wrapText="1"/>
    </xf>
    <xf numFmtId="0" fontId="22" fillId="0" borderId="11"/>
    <xf numFmtId="0" fontId="21" fillId="0" borderId="5">
      <alignment wrapText="1"/>
    </xf>
    <xf numFmtId="0" fontId="21" fillId="0" borderId="24">
      <alignment wrapText="1"/>
    </xf>
    <xf numFmtId="0" fontId="22" fillId="0" borderId="24"/>
    <xf numFmtId="0" fontId="11" fillId="0" borderId="0"/>
    <xf numFmtId="0" fontId="11" fillId="0" borderId="0"/>
    <xf numFmtId="0" fontId="11" fillId="0" borderId="0"/>
    <xf numFmtId="0" fontId="15" fillId="0" borderId="0"/>
    <xf numFmtId="0" fontId="15" fillId="0" borderId="0"/>
    <xf numFmtId="0" fontId="15" fillId="3" borderId="0"/>
    <xf numFmtId="0" fontId="15" fillId="3" borderId="11"/>
    <xf numFmtId="0" fontId="15" fillId="3" borderId="23"/>
    <xf numFmtId="0" fontId="15" fillId="3" borderId="24"/>
    <xf numFmtId="0" fontId="15" fillId="3" borderId="54"/>
    <xf numFmtId="0" fontId="15" fillId="3" borderId="55"/>
    <xf numFmtId="0" fontId="15" fillId="3" borderId="56"/>
    <xf numFmtId="0" fontId="15" fillId="3" borderId="33"/>
    <xf numFmtId="0" fontId="15" fillId="3" borderId="57"/>
  </cellStyleXfs>
  <cellXfs count="67">
    <xf numFmtId="0" fontId="0" fillId="0" borderId="0" xfId="0"/>
    <xf numFmtId="49" fontId="3" fillId="0" borderId="3" xfId="0" applyNumberFormat="1" applyFont="1" applyFill="1" applyBorder="1" applyAlignment="1">
      <alignment horizontal="center" vertical="center" wrapText="1"/>
    </xf>
    <xf numFmtId="164" fontId="3" fillId="0" borderId="3" xfId="0" applyNumberFormat="1" applyFont="1" applyFill="1" applyBorder="1" applyAlignment="1">
      <alignment horizontal="justify" vertical="center" wrapText="1"/>
    </xf>
    <xf numFmtId="49" fontId="4" fillId="0" borderId="3" xfId="0" applyNumberFormat="1" applyFont="1" applyFill="1" applyBorder="1" applyAlignment="1">
      <alignment horizontal="center" vertical="center" wrapText="1"/>
    </xf>
    <xf numFmtId="164" fontId="4" fillId="0" borderId="3" xfId="0" applyNumberFormat="1" applyFont="1" applyFill="1" applyBorder="1" applyAlignment="1">
      <alignment horizontal="justify" vertical="center" wrapText="1"/>
    </xf>
    <xf numFmtId="164" fontId="4" fillId="0" borderId="0" xfId="0" applyNumberFormat="1" applyFont="1" applyFill="1" applyBorder="1" applyAlignment="1">
      <alignment horizontal="justify" vertical="center" wrapText="1"/>
    </xf>
    <xf numFmtId="164" fontId="3" fillId="0" borderId="3" xfId="0" applyNumberFormat="1" applyFont="1" applyFill="1" applyBorder="1" applyAlignment="1">
      <alignment horizontal="justify" vertical="justify" wrapText="1"/>
    </xf>
    <xf numFmtId="49" fontId="6" fillId="0" borderId="3" xfId="0" applyNumberFormat="1" applyFont="1" applyFill="1" applyBorder="1" applyAlignment="1">
      <alignment horizontal="center" vertical="center" wrapText="1"/>
    </xf>
    <xf numFmtId="164" fontId="6" fillId="0" borderId="3" xfId="0" applyNumberFormat="1" applyFont="1" applyFill="1" applyBorder="1" applyAlignment="1">
      <alignment horizontal="justify" vertical="center" wrapText="1"/>
    </xf>
    <xf numFmtId="4" fontId="3" fillId="0" borderId="3" xfId="0" applyNumberFormat="1" applyFont="1" applyFill="1" applyBorder="1" applyAlignment="1">
      <alignment horizontal="right"/>
    </xf>
    <xf numFmtId="4" fontId="4" fillId="0" borderId="3" xfId="0" applyNumberFormat="1" applyFont="1" applyFill="1" applyBorder="1" applyAlignment="1">
      <alignment horizontal="right"/>
    </xf>
    <xf numFmtId="49" fontId="7" fillId="0" borderId="5" xfId="0" applyNumberFormat="1" applyFont="1" applyFill="1" applyBorder="1" applyAlignment="1">
      <alignment horizontal="left" wrapText="1"/>
    </xf>
    <xf numFmtId="49" fontId="8" fillId="0" borderId="5" xfId="0" applyNumberFormat="1" applyFont="1" applyFill="1" applyBorder="1" applyAlignment="1">
      <alignment horizontal="left" wrapText="1"/>
    </xf>
    <xf numFmtId="49" fontId="8" fillId="0" borderId="5" xfId="0" applyNumberFormat="1" applyFont="1" applyFill="1" applyBorder="1" applyAlignment="1">
      <alignment horizontal="center" vertical="center" wrapText="1"/>
    </xf>
    <xf numFmtId="0" fontId="8" fillId="0" borderId="3" xfId="3" applyNumberFormat="1" applyFont="1" applyFill="1" applyBorder="1" applyAlignment="1" applyProtection="1">
      <alignment horizontal="left" wrapText="1"/>
    </xf>
    <xf numFmtId="0" fontId="8" fillId="0" borderId="3" xfId="3" applyNumberFormat="1" applyFont="1" applyFill="1" applyBorder="1" applyAlignment="1" applyProtection="1">
      <alignment horizontal="left" vertical="center" wrapText="1"/>
    </xf>
    <xf numFmtId="0" fontId="7" fillId="0" borderId="3" xfId="3" applyNumberFormat="1" applyFont="1" applyFill="1" applyBorder="1" applyAlignment="1" applyProtection="1">
      <alignment horizontal="left" vertical="center" wrapText="1"/>
    </xf>
    <xf numFmtId="49" fontId="10" fillId="0" borderId="3" xfId="0" applyNumberFormat="1" applyFont="1" applyFill="1" applyBorder="1" applyAlignment="1">
      <alignment horizontal="center" vertical="center" wrapText="1"/>
    </xf>
    <xf numFmtId="0" fontId="8" fillId="0" borderId="5" xfId="0" applyNumberFormat="1" applyFont="1" applyFill="1" applyBorder="1" applyAlignment="1">
      <alignment horizontal="left" wrapText="1"/>
    </xf>
    <xf numFmtId="49" fontId="8" fillId="0" borderId="5" xfId="0" applyNumberFormat="1" applyFont="1" applyFill="1" applyBorder="1" applyAlignment="1">
      <alignment horizontal="left" vertical="center" wrapText="1"/>
    </xf>
    <xf numFmtId="49" fontId="4" fillId="0" borderId="30" xfId="62" applyNumberFormat="1" applyFont="1" applyAlignment="1" applyProtection="1">
      <alignment horizontal="center"/>
    </xf>
    <xf numFmtId="4" fontId="3" fillId="0" borderId="6" xfId="0" applyNumberFormat="1" applyFont="1" applyFill="1" applyBorder="1" applyAlignment="1">
      <alignment horizontal="right"/>
    </xf>
    <xf numFmtId="4" fontId="4" fillId="0" borderId="6" xfId="0" applyNumberFormat="1" applyFont="1" applyFill="1" applyBorder="1" applyAlignment="1">
      <alignment horizontal="right"/>
    </xf>
    <xf numFmtId="0" fontId="8" fillId="0" borderId="9" xfId="0" applyNumberFormat="1" applyFont="1" applyFill="1" applyBorder="1" applyAlignment="1">
      <alignment horizontal="left" wrapText="1"/>
    </xf>
    <xf numFmtId="4" fontId="4" fillId="0" borderId="59" xfId="0" applyNumberFormat="1" applyFont="1" applyFill="1" applyBorder="1" applyAlignment="1">
      <alignment horizontal="right"/>
    </xf>
    <xf numFmtId="0" fontId="4" fillId="0" borderId="3" xfId="190" applyNumberFormat="1" applyFont="1" applyFill="1" applyBorder="1" applyAlignment="1" applyProtection="1">
      <alignment wrapText="1"/>
    </xf>
    <xf numFmtId="0" fontId="4" fillId="0" borderId="23" xfId="190" applyNumberFormat="1" applyFont="1" applyFill="1" applyAlignment="1" applyProtection="1">
      <alignment wrapText="1"/>
    </xf>
    <xf numFmtId="0" fontId="3" fillId="0" borderId="3" xfId="190" applyNumberFormat="1" applyFont="1" applyFill="1" applyBorder="1" applyAlignment="1" applyProtection="1">
      <alignment wrapText="1"/>
    </xf>
    <xf numFmtId="0" fontId="3" fillId="0" borderId="23" xfId="190" applyNumberFormat="1" applyFont="1" applyFill="1" applyAlignment="1" applyProtection="1">
      <alignment wrapText="1"/>
    </xf>
    <xf numFmtId="0" fontId="8" fillId="0" borderId="0" xfId="0" applyFont="1" applyFill="1"/>
    <xf numFmtId="0" fontId="8" fillId="0" borderId="0" xfId="0" applyFont="1" applyFill="1" applyBorder="1" applyAlignment="1" applyProtection="1">
      <alignment horizontal="right"/>
    </xf>
    <xf numFmtId="0" fontId="1" fillId="0" borderId="3" xfId="0" applyFont="1" applyFill="1" applyBorder="1" applyAlignment="1" applyProtection="1">
      <alignment horizontal="center" vertical="center"/>
    </xf>
    <xf numFmtId="49" fontId="7" fillId="0" borderId="3" xfId="0" applyNumberFormat="1" applyFont="1" applyFill="1" applyBorder="1" applyAlignment="1" applyProtection="1">
      <alignment horizontal="center" vertical="center"/>
    </xf>
    <xf numFmtId="49" fontId="7" fillId="0" borderId="2" xfId="0" applyNumberFormat="1" applyFont="1" applyFill="1" applyBorder="1" applyAlignment="1" applyProtection="1">
      <alignment horizontal="center" vertical="center"/>
    </xf>
    <xf numFmtId="165" fontId="23" fillId="0" borderId="3" xfId="0" applyNumberFormat="1" applyFont="1" applyFill="1" applyBorder="1" applyAlignment="1" applyProtection="1">
      <alignment horizontal="right" wrapText="1"/>
    </xf>
    <xf numFmtId="4" fontId="8" fillId="0" borderId="3" xfId="0" applyNumberFormat="1" applyFont="1" applyFill="1" applyBorder="1"/>
    <xf numFmtId="49" fontId="4" fillId="0" borderId="3" xfId="6" applyNumberFormat="1" applyFont="1" applyFill="1" applyBorder="1" applyProtection="1">
      <alignment horizontal="center"/>
    </xf>
    <xf numFmtId="0" fontId="4" fillId="0" borderId="3" xfId="5" applyNumberFormat="1" applyFont="1" applyFill="1" applyBorder="1" applyAlignment="1" applyProtection="1">
      <alignment horizontal="left" wrapText="1"/>
    </xf>
    <xf numFmtId="49" fontId="4" fillId="0" borderId="30" xfId="62" applyNumberFormat="1" applyFont="1" applyFill="1" applyAlignment="1" applyProtection="1">
      <alignment horizontal="center"/>
    </xf>
    <xf numFmtId="49" fontId="3" fillId="0" borderId="30" xfId="62" applyNumberFormat="1" applyFont="1" applyFill="1" applyAlignment="1" applyProtection="1">
      <alignment horizontal="center"/>
    </xf>
    <xf numFmtId="0" fontId="7" fillId="0" borderId="0" xfId="0" applyFont="1" applyFill="1"/>
    <xf numFmtId="0" fontId="4" fillId="0" borderId="7" xfId="3" applyNumberFormat="1" applyFont="1" applyFill="1" applyAlignment="1" applyProtection="1">
      <alignment horizontal="justify" vertical="center" wrapText="1"/>
    </xf>
    <xf numFmtId="49" fontId="4" fillId="0" borderId="3" xfId="8" applyNumberFormat="1" applyFont="1" applyFill="1" applyBorder="1" applyAlignment="1" applyProtection="1">
      <alignment horizontal="center" vertical="center"/>
    </xf>
    <xf numFmtId="0" fontId="4" fillId="0" borderId="3" xfId="7" applyNumberFormat="1" applyFont="1" applyFill="1" applyBorder="1" applyAlignment="1" applyProtection="1">
      <alignment wrapText="1"/>
    </xf>
    <xf numFmtId="49" fontId="4" fillId="0" borderId="58" xfId="62" applyNumberFormat="1" applyFont="1" applyFill="1" applyBorder="1" applyAlignment="1" applyProtection="1">
      <alignment horizontal="center"/>
    </xf>
    <xf numFmtId="49" fontId="3" fillId="0" borderId="10" xfId="4" applyNumberFormat="1" applyFont="1" applyFill="1" applyBorder="1" applyProtection="1">
      <alignment horizontal="center"/>
    </xf>
    <xf numFmtId="49" fontId="3" fillId="0" borderId="58" xfId="62" applyNumberFormat="1" applyFont="1" applyFill="1" applyBorder="1" applyAlignment="1" applyProtection="1">
      <alignment horizontal="center"/>
    </xf>
    <xf numFmtId="0" fontId="3" fillId="0" borderId="3" xfId="7" applyNumberFormat="1" applyFont="1" applyFill="1" applyBorder="1" applyAlignment="1" applyProtection="1">
      <alignment horizontal="left" wrapText="1"/>
    </xf>
    <xf numFmtId="0" fontId="4" fillId="0" borderId="3" xfId="7" applyNumberFormat="1" applyFont="1" applyFill="1" applyBorder="1" applyAlignment="1" applyProtection="1">
      <alignment horizontal="left" wrapText="1"/>
    </xf>
    <xf numFmtId="49" fontId="4" fillId="0" borderId="3" xfId="6" applyNumberFormat="1" applyFont="1" applyFill="1" applyBorder="1" applyAlignment="1" applyProtection="1">
      <alignment horizontal="center" vertical="center"/>
    </xf>
    <xf numFmtId="0" fontId="3" fillId="0" borderId="3" xfId="5" applyNumberFormat="1" applyFont="1" applyFill="1" applyBorder="1" applyAlignment="1" applyProtection="1">
      <alignment vertical="center" wrapText="1"/>
    </xf>
    <xf numFmtId="0" fontId="4" fillId="0" borderId="3" xfId="5" applyNumberFormat="1" applyFont="1" applyFill="1" applyBorder="1" applyAlignment="1" applyProtection="1">
      <alignment vertical="center" wrapText="1"/>
    </xf>
    <xf numFmtId="0" fontId="3" fillId="0" borderId="1" xfId="3" applyNumberFormat="1" applyFont="1" applyFill="1" applyBorder="1" applyAlignment="1" applyProtection="1">
      <alignment horizontal="justify" vertical="center" wrapText="1"/>
    </xf>
    <xf numFmtId="4" fontId="3" fillId="0" borderId="60" xfId="0" applyNumberFormat="1" applyFont="1" applyFill="1" applyBorder="1" applyAlignment="1">
      <alignment horizontal="right"/>
    </xf>
    <xf numFmtId="0" fontId="4" fillId="0" borderId="23" xfId="190" applyNumberFormat="1" applyFont="1" applyFill="1" applyAlignment="1" applyProtection="1">
      <alignment horizontal="left" wrapText="1" indent="2"/>
    </xf>
    <xf numFmtId="4" fontId="4" fillId="0" borderId="3" xfId="193" applyNumberFormat="1" applyFont="1" applyFill="1" applyBorder="1" applyAlignment="1" applyProtection="1">
      <alignment horizontal="right" shrinkToFit="1"/>
    </xf>
    <xf numFmtId="4" fontId="24" fillId="0" borderId="3" xfId="0" applyNumberFormat="1" applyFont="1" applyFill="1" applyBorder="1"/>
    <xf numFmtId="164" fontId="1" fillId="0" borderId="3" xfId="0" applyNumberFormat="1" applyFont="1" applyFill="1" applyBorder="1" applyAlignment="1" applyProtection="1">
      <alignment horizontal="center" vertical="center" wrapText="1"/>
    </xf>
    <xf numFmtId="49" fontId="25" fillId="0" borderId="3" xfId="0" applyNumberFormat="1" applyFont="1" applyFill="1" applyBorder="1" applyAlignment="1">
      <alignment horizontal="center" vertical="center" wrapText="1"/>
    </xf>
    <xf numFmtId="164" fontId="25" fillId="0" borderId="3" xfId="0" applyNumberFormat="1" applyFont="1" applyFill="1" applyBorder="1" applyAlignment="1">
      <alignment horizontal="justify" vertical="center" wrapText="1"/>
    </xf>
    <xf numFmtId="164" fontId="1" fillId="0" borderId="1" xfId="0" applyNumberFormat="1" applyFont="1" applyFill="1" applyBorder="1" applyAlignment="1" applyProtection="1">
      <alignment horizontal="center" vertical="center" wrapText="1"/>
    </xf>
    <xf numFmtId="0" fontId="1" fillId="0" borderId="2" xfId="0" applyFont="1" applyFill="1" applyBorder="1" applyAlignment="1" applyProtection="1"/>
    <xf numFmtId="164" fontId="1" fillId="0" borderId="2" xfId="0" applyNumberFormat="1" applyFont="1" applyFill="1" applyBorder="1" applyAlignment="1" applyProtection="1">
      <alignment horizontal="center" vertical="center" wrapText="1"/>
    </xf>
    <xf numFmtId="0" fontId="7" fillId="0" borderId="0" xfId="0" applyFont="1" applyFill="1" applyAlignment="1">
      <alignment horizontal="center" wrapText="1"/>
    </xf>
    <xf numFmtId="164" fontId="1" fillId="0" borderId="3" xfId="0" applyNumberFormat="1" applyFont="1" applyFill="1" applyBorder="1" applyAlignment="1" applyProtection="1">
      <alignment horizontal="center" vertical="center" wrapText="1"/>
    </xf>
    <xf numFmtId="4" fontId="6" fillId="0" borderId="3" xfId="0" applyNumberFormat="1" applyFont="1" applyFill="1" applyBorder="1" applyAlignment="1">
      <alignment horizontal="right" wrapText="1"/>
    </xf>
    <xf numFmtId="4" fontId="7" fillId="0" borderId="3" xfId="0" applyNumberFormat="1" applyFont="1" applyFill="1" applyBorder="1"/>
  </cellXfs>
  <cellStyles count="197">
    <cellStyle name="br" xfId="185"/>
    <cellStyle name="col" xfId="184"/>
    <cellStyle name="style0" xfId="186"/>
    <cellStyle name="td" xfId="187"/>
    <cellStyle name="tr" xfId="183"/>
    <cellStyle name="xl100" xfId="81"/>
    <cellStyle name="xl101" xfId="85"/>
    <cellStyle name="xl102" xfId="90"/>
    <cellStyle name="xl103" xfId="77"/>
    <cellStyle name="xl104" xfId="91"/>
    <cellStyle name="xl105" xfId="73"/>
    <cellStyle name="xl106" xfId="74"/>
    <cellStyle name="xl107" xfId="82"/>
    <cellStyle name="xl108" xfId="92"/>
    <cellStyle name="xl109" xfId="78"/>
    <cellStyle name="xl110" xfId="75"/>
    <cellStyle name="xl111" xfId="79"/>
    <cellStyle name="xl112" xfId="86"/>
    <cellStyle name="xl113" xfId="93"/>
    <cellStyle name="xl114" xfId="95"/>
    <cellStyle name="xl115" xfId="97"/>
    <cellStyle name="xl116" xfId="99"/>
    <cellStyle name="xl117" xfId="101"/>
    <cellStyle name="xl118" xfId="105"/>
    <cellStyle name="xl119" xfId="108"/>
    <cellStyle name="xl120" xfId="196"/>
    <cellStyle name="xl121" xfId="110"/>
    <cellStyle name="xl122" xfId="94"/>
    <cellStyle name="xl123" xfId="98"/>
    <cellStyle name="xl124" xfId="106"/>
    <cellStyle name="xl125" xfId="111"/>
    <cellStyle name="xl126" xfId="112"/>
    <cellStyle name="xl127" xfId="96"/>
    <cellStyle name="xl128" xfId="100"/>
    <cellStyle name="xl129" xfId="102"/>
    <cellStyle name="xl130" xfId="107"/>
    <cellStyle name="xl131" xfId="109"/>
    <cellStyle name="xl132" xfId="103"/>
    <cellStyle name="xl133" xfId="104"/>
    <cellStyle name="xl134" xfId="113"/>
    <cellStyle name="xl135" xfId="135"/>
    <cellStyle name="xl136" xfId="140"/>
    <cellStyle name="xl137" xfId="144"/>
    <cellStyle name="xl138" xfId="148"/>
    <cellStyle name="xl139" xfId="154"/>
    <cellStyle name="xl140" xfId="155"/>
    <cellStyle name="xl141" xfId="158"/>
    <cellStyle name="xl142" xfId="139"/>
    <cellStyle name="xl143" xfId="178"/>
    <cellStyle name="xl144" xfId="180"/>
    <cellStyle name="xl145" xfId="181"/>
    <cellStyle name="xl146" xfId="114"/>
    <cellStyle name="xl147" xfId="119"/>
    <cellStyle name="xl148" xfId="122"/>
    <cellStyle name="xl149" xfId="124"/>
    <cellStyle name="xl150" xfId="129"/>
    <cellStyle name="xl151" xfId="131"/>
    <cellStyle name="xl152" xfId="133"/>
    <cellStyle name="xl153" xfId="134"/>
    <cellStyle name="xl154" xfId="136"/>
    <cellStyle name="xl155" xfId="141"/>
    <cellStyle name="xl156" xfId="145"/>
    <cellStyle name="xl157" xfId="156"/>
    <cellStyle name="xl158" xfId="160"/>
    <cellStyle name="xl159" xfId="164"/>
    <cellStyle name="xl160" xfId="165"/>
    <cellStyle name="xl161" xfId="167"/>
    <cellStyle name="xl162" xfId="171"/>
    <cellStyle name="xl163" xfId="120"/>
    <cellStyle name="xl164" xfId="123"/>
    <cellStyle name="xl165" xfId="125"/>
    <cellStyle name="xl166" xfId="130"/>
    <cellStyle name="xl167" xfId="132"/>
    <cellStyle name="xl168" xfId="137"/>
    <cellStyle name="xl169" xfId="142"/>
    <cellStyle name="xl170" xfId="146"/>
    <cellStyle name="xl171" xfId="149"/>
    <cellStyle name="xl172" xfId="151"/>
    <cellStyle name="xl173" xfId="157"/>
    <cellStyle name="xl174" xfId="159"/>
    <cellStyle name="xl175" xfId="161"/>
    <cellStyle name="xl176" xfId="162"/>
    <cellStyle name="xl177" xfId="163"/>
    <cellStyle name="xl178" xfId="166"/>
    <cellStyle name="xl179" xfId="168"/>
    <cellStyle name="xl180" xfId="169"/>
    <cellStyle name="xl181" xfId="170"/>
    <cellStyle name="xl182" xfId="172"/>
    <cellStyle name="xl183" xfId="175"/>
    <cellStyle name="xl184" xfId="177"/>
    <cellStyle name="xl185" xfId="115"/>
    <cellStyle name="xl186" xfId="117"/>
    <cellStyle name="xl187" xfId="126"/>
    <cellStyle name="xl188" xfId="138"/>
    <cellStyle name="xl189" xfId="143"/>
    <cellStyle name="xl190" xfId="147"/>
    <cellStyle name="xl191" xfId="152"/>
    <cellStyle name="xl192" xfId="179"/>
    <cellStyle name="xl193" xfId="182"/>
    <cellStyle name="xl194" xfId="118"/>
    <cellStyle name="xl195" xfId="173"/>
    <cellStyle name="xl196" xfId="176"/>
    <cellStyle name="xl197" xfId="174"/>
    <cellStyle name="xl198" xfId="127"/>
    <cellStyle name="xl199" xfId="116"/>
    <cellStyle name="xl200" xfId="128"/>
    <cellStyle name="xl201" xfId="150"/>
    <cellStyle name="xl202" xfId="153"/>
    <cellStyle name="xl203" xfId="121"/>
    <cellStyle name="xl21" xfId="188"/>
    <cellStyle name="xl22" xfId="11"/>
    <cellStyle name="xl23" xfId="16"/>
    <cellStyle name="xl24" xfId="23"/>
    <cellStyle name="xl25" xfId="31"/>
    <cellStyle name="xl26" xfId="47"/>
    <cellStyle name="xl27" xfId="15"/>
    <cellStyle name="xl28" xfId="189"/>
    <cellStyle name="xl29" xfId="51"/>
    <cellStyle name="xl30" xfId="54"/>
    <cellStyle name="xl31" xfId="190"/>
    <cellStyle name="xl32" xfId="56"/>
    <cellStyle name="xl33" xfId="1"/>
    <cellStyle name="xl33 2" xfId="61"/>
    <cellStyle name="xl34" xfId="3"/>
    <cellStyle name="xl34 2" xfId="5"/>
    <cellStyle name="xl34 4" xfId="7"/>
    <cellStyle name="xl35" xfId="191"/>
    <cellStyle name="xl36" xfId="12"/>
    <cellStyle name="xl37" xfId="24"/>
    <cellStyle name="xl38" xfId="38"/>
    <cellStyle name="xl39" xfId="41"/>
    <cellStyle name="xl40" xfId="43"/>
    <cellStyle name="xl41" xfId="192"/>
    <cellStyle name="xl42" xfId="57"/>
    <cellStyle name="xl43" xfId="62"/>
    <cellStyle name="xl44" xfId="65"/>
    <cellStyle name="xl45" xfId="193"/>
    <cellStyle name="xl46" xfId="68"/>
    <cellStyle name="xl47" xfId="20"/>
    <cellStyle name="xl48" xfId="44"/>
    <cellStyle name="xl49" xfId="36"/>
    <cellStyle name="xl50" xfId="58"/>
    <cellStyle name="xl51" xfId="63"/>
    <cellStyle name="xl52" xfId="4"/>
    <cellStyle name="xl52 2" xfId="6"/>
    <cellStyle name="xl52 4" xfId="8"/>
    <cellStyle name="xl53" xfId="52"/>
    <cellStyle name="xl54" xfId="53"/>
    <cellStyle name="xl55" xfId="55"/>
    <cellStyle name="xl56" xfId="2"/>
    <cellStyle name="xl56 2" xfId="194"/>
    <cellStyle name="xl57" xfId="59"/>
    <cellStyle name="xl58" xfId="66"/>
    <cellStyle name="xl58 4" xfId="9"/>
    <cellStyle name="xl59" xfId="69"/>
    <cellStyle name="xl60" xfId="70"/>
    <cellStyle name="xl61" xfId="50"/>
    <cellStyle name="xl62" xfId="25"/>
    <cellStyle name="xl63" xfId="32"/>
    <cellStyle name="xl64" xfId="13"/>
    <cellStyle name="xl65" xfId="17"/>
    <cellStyle name="xl66" xfId="26"/>
    <cellStyle name="xl67" xfId="33"/>
    <cellStyle name="xl68" xfId="48"/>
    <cellStyle name="xl69" xfId="14"/>
    <cellStyle name="xl70" xfId="18"/>
    <cellStyle name="xl71" xfId="27"/>
    <cellStyle name="xl72" xfId="34"/>
    <cellStyle name="xl73" xfId="37"/>
    <cellStyle name="xl74" xfId="39"/>
    <cellStyle name="xl75" xfId="42"/>
    <cellStyle name="xl76" xfId="45"/>
    <cellStyle name="xl77" xfId="46"/>
    <cellStyle name="xl78" xfId="49"/>
    <cellStyle name="xl79" xfId="19"/>
    <cellStyle name="xl80" xfId="28"/>
    <cellStyle name="xl81" xfId="29"/>
    <cellStyle name="xl82" xfId="35"/>
    <cellStyle name="xl83" xfId="40"/>
    <cellStyle name="xl84" xfId="21"/>
    <cellStyle name="xl85" xfId="22"/>
    <cellStyle name="xl86" xfId="30"/>
    <cellStyle name="xl87" xfId="60"/>
    <cellStyle name="xl88" xfId="64"/>
    <cellStyle name="xl89" xfId="67"/>
    <cellStyle name="xl90" xfId="71"/>
    <cellStyle name="xl91" xfId="76"/>
    <cellStyle name="xl92" xfId="80"/>
    <cellStyle name="xl93" xfId="83"/>
    <cellStyle name="xl94" xfId="87"/>
    <cellStyle name="xl95" xfId="88"/>
    <cellStyle name="xl96" xfId="72"/>
    <cellStyle name="xl97" xfId="84"/>
    <cellStyle name="xl98" xfId="89"/>
    <cellStyle name="xl99" xfId="195"/>
    <cellStyle name="Обычный" xfId="0" builtinId="0"/>
    <cellStyle name="Обычный 2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99"/>
  <sheetViews>
    <sheetView showGridLines="0" tabSelected="1" zoomScale="70" zoomScaleNormal="70" zoomScaleSheetLayoutView="70" workbookViewId="0">
      <pane ySplit="5" topLeftCell="A16" activePane="bottomLeft" state="frozenSplit"/>
      <selection pane="bottomLeft" activeCell="A11" sqref="A11:XFD11"/>
    </sheetView>
  </sheetViews>
  <sheetFormatPr defaultColWidth="9.140625" defaultRowHeight="15.75" x14ac:dyDescent="0.25"/>
  <cols>
    <col min="1" max="1" width="27.85546875" style="29" customWidth="1"/>
    <col min="2" max="2" width="66.5703125" style="29" customWidth="1"/>
    <col min="3" max="3" width="19.28515625" style="29" customWidth="1"/>
    <col min="4" max="4" width="17.42578125" style="29" customWidth="1"/>
    <col min="5" max="5" width="14" style="29" customWidth="1"/>
    <col min="6" max="6" width="17.140625" style="29" customWidth="1"/>
    <col min="7" max="7" width="14.140625" style="29" customWidth="1"/>
    <col min="8" max="8" width="14.5703125" style="29" customWidth="1"/>
    <col min="9" max="9" width="17.42578125" style="29" customWidth="1"/>
    <col min="10" max="11" width="14.140625" style="29" customWidth="1"/>
    <col min="12" max="12" width="17.42578125" style="29" customWidth="1"/>
    <col min="13" max="13" width="14.7109375" style="29" customWidth="1"/>
    <col min="14" max="14" width="12.85546875" style="29" customWidth="1"/>
    <col min="15" max="16384" width="9.140625" style="29"/>
  </cols>
  <sheetData>
    <row r="1" spans="1:14" x14ac:dyDescent="0.25">
      <c r="A1" s="63" t="s">
        <v>206</v>
      </c>
      <c r="B1" s="63"/>
      <c r="C1" s="63"/>
      <c r="D1" s="63"/>
      <c r="E1" s="63"/>
      <c r="F1" s="63"/>
      <c r="G1" s="63"/>
      <c r="H1" s="63"/>
      <c r="I1" s="63"/>
      <c r="J1" s="63"/>
      <c r="K1" s="63"/>
      <c r="L1" s="63"/>
    </row>
    <row r="2" spans="1:14" x14ac:dyDescent="0.25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 t="s">
        <v>1</v>
      </c>
    </row>
    <row r="3" spans="1:14" x14ac:dyDescent="0.25">
      <c r="A3" s="60" t="s">
        <v>2</v>
      </c>
      <c r="B3" s="60" t="s">
        <v>6</v>
      </c>
      <c r="C3" s="60" t="s">
        <v>147</v>
      </c>
      <c r="D3" s="60" t="s">
        <v>148</v>
      </c>
      <c r="E3" s="60" t="s">
        <v>149</v>
      </c>
      <c r="F3" s="64" t="s">
        <v>39</v>
      </c>
      <c r="G3" s="64"/>
      <c r="H3" s="64"/>
      <c r="I3" s="64"/>
      <c r="J3" s="64"/>
      <c r="K3" s="64"/>
      <c r="L3" s="64"/>
      <c r="M3" s="64"/>
      <c r="N3" s="64"/>
    </row>
    <row r="4" spans="1:14" ht="110.25" x14ac:dyDescent="0.25">
      <c r="A4" s="61"/>
      <c r="B4" s="62"/>
      <c r="C4" s="62"/>
      <c r="D4" s="62"/>
      <c r="E4" s="62"/>
      <c r="F4" s="31">
        <v>2021</v>
      </c>
      <c r="G4" s="57" t="s">
        <v>150</v>
      </c>
      <c r="H4" s="57" t="s">
        <v>151</v>
      </c>
      <c r="I4" s="57">
        <v>2022</v>
      </c>
      <c r="J4" s="57" t="s">
        <v>152</v>
      </c>
      <c r="K4" s="57" t="s">
        <v>153</v>
      </c>
      <c r="L4" s="57">
        <v>2023</v>
      </c>
      <c r="M4" s="57" t="s">
        <v>154</v>
      </c>
      <c r="N4" s="57" t="s">
        <v>155</v>
      </c>
    </row>
    <row r="5" spans="1:14" x14ac:dyDescent="0.25">
      <c r="A5" s="32" t="s">
        <v>3</v>
      </c>
      <c r="B5" s="32" t="s">
        <v>4</v>
      </c>
      <c r="C5" s="32" t="s">
        <v>5</v>
      </c>
      <c r="D5" s="32" t="s">
        <v>36</v>
      </c>
      <c r="E5" s="32" t="s">
        <v>37</v>
      </c>
      <c r="F5" s="32" t="s">
        <v>40</v>
      </c>
      <c r="G5" s="33" t="s">
        <v>41</v>
      </c>
      <c r="H5" s="33" t="s">
        <v>110</v>
      </c>
      <c r="I5" s="33" t="s">
        <v>111</v>
      </c>
      <c r="J5" s="33" t="s">
        <v>112</v>
      </c>
      <c r="K5" s="33" t="s">
        <v>113</v>
      </c>
      <c r="L5" s="32" t="s">
        <v>114</v>
      </c>
      <c r="M5" s="32" t="s">
        <v>115</v>
      </c>
      <c r="N5" s="32" t="s">
        <v>116</v>
      </c>
    </row>
    <row r="6" spans="1:14" x14ac:dyDescent="0.25">
      <c r="A6" s="1" t="s">
        <v>7</v>
      </c>
      <c r="B6" s="2" t="s">
        <v>8</v>
      </c>
      <c r="C6" s="9">
        <f>C7+C16+C24+C31+C13+C40+C57+C46+C27+C63</f>
        <v>2121364.17</v>
      </c>
      <c r="D6" s="9">
        <f>D7+D16+D24+D31+D13+D40+D57+D46+D27+D63</f>
        <v>1796537.7700000003</v>
      </c>
      <c r="E6" s="34">
        <f t="shared" ref="E6:E87" si="0">D6/C6*100</f>
        <v>84.687853005455466</v>
      </c>
      <c r="F6" s="9">
        <f>F7+F16+F24+F31+F13+F40+F57+F46+F27+F63</f>
        <v>1721747.52</v>
      </c>
      <c r="G6" s="34">
        <f>F6/C6*100</f>
        <v>81.162279647628822</v>
      </c>
      <c r="H6" s="34">
        <f>F6/D6*100</f>
        <v>95.836978701538783</v>
      </c>
      <c r="I6" s="9">
        <f>I7+I16+I24+I31+I13+I40+I57+I46+I27+I63</f>
        <v>1771027.23</v>
      </c>
      <c r="J6" s="34">
        <f>I6/C6*100</f>
        <v>83.485299461808111</v>
      </c>
      <c r="K6" s="34">
        <f t="shared" ref="K6" si="1">I6/D6%</f>
        <v>98.580016494726962</v>
      </c>
      <c r="L6" s="9">
        <f>L7+L16+L24+L31+L13+L40+L57+L46+L27+L63</f>
        <v>1832120.19</v>
      </c>
      <c r="M6" s="34">
        <f>L6/C6%</f>
        <v>86.365189716577518</v>
      </c>
      <c r="N6" s="34">
        <f>L6/D6%</f>
        <v>101.98061073884352</v>
      </c>
    </row>
    <row r="7" spans="1:14" x14ac:dyDescent="0.25">
      <c r="A7" s="1" t="s">
        <v>9</v>
      </c>
      <c r="B7" s="2" t="s">
        <v>10</v>
      </c>
      <c r="C7" s="9">
        <f>C8</f>
        <v>922055.84</v>
      </c>
      <c r="D7" s="9">
        <f t="shared" ref="D7:L7" si="2">D8</f>
        <v>725529.04</v>
      </c>
      <c r="E7" s="34">
        <f t="shared" si="0"/>
        <v>78.686019710042729</v>
      </c>
      <c r="F7" s="9">
        <f t="shared" si="2"/>
        <v>653941.6</v>
      </c>
      <c r="G7" s="34">
        <f t="shared" ref="G7:G72" si="3">F7/C7*100</f>
        <v>70.922125497301764</v>
      </c>
      <c r="H7" s="34">
        <f t="shared" ref="H7:H72" si="4">F7/D7*100</f>
        <v>90.133070345468184</v>
      </c>
      <c r="I7" s="9">
        <f t="shared" si="2"/>
        <v>702921.83</v>
      </c>
      <c r="J7" s="34">
        <f t="shared" ref="J7:J72" si="5">I7/C7*100</f>
        <v>76.234193148215397</v>
      </c>
      <c r="K7" s="34">
        <f t="shared" ref="K7:K72" si="6">I7/D7%</f>
        <v>96.884037887718435</v>
      </c>
      <c r="L7" s="9">
        <f t="shared" si="2"/>
        <v>763162.23</v>
      </c>
      <c r="M7" s="34">
        <f t="shared" ref="M7:M72" si="7">L7/C7%</f>
        <v>82.767463410892773</v>
      </c>
      <c r="N7" s="34">
        <f t="shared" ref="N7:N72" si="8">L7/D7%</f>
        <v>105.1869998201588</v>
      </c>
    </row>
    <row r="8" spans="1:14" x14ac:dyDescent="0.25">
      <c r="A8" s="3" t="s">
        <v>42</v>
      </c>
      <c r="B8" s="4" t="s">
        <v>11</v>
      </c>
      <c r="C8" s="10">
        <f>SUM(C9:C12)</f>
        <v>922055.84</v>
      </c>
      <c r="D8" s="10">
        <f>SUM(D9:D12)</f>
        <v>725529.04</v>
      </c>
      <c r="E8" s="34">
        <f t="shared" si="0"/>
        <v>78.686019710042729</v>
      </c>
      <c r="F8" s="10">
        <f>SUM(F9:F12)</f>
        <v>653941.6</v>
      </c>
      <c r="G8" s="34">
        <f t="shared" si="3"/>
        <v>70.922125497301764</v>
      </c>
      <c r="H8" s="34">
        <f t="shared" si="4"/>
        <v>90.133070345468184</v>
      </c>
      <c r="I8" s="10">
        <f>SUM(I9:I12)</f>
        <v>702921.83</v>
      </c>
      <c r="J8" s="34">
        <f t="shared" si="5"/>
        <v>76.234193148215397</v>
      </c>
      <c r="K8" s="34">
        <f t="shared" si="6"/>
        <v>96.884037887718435</v>
      </c>
      <c r="L8" s="10">
        <f>SUM(L9:L12)</f>
        <v>763162.23</v>
      </c>
      <c r="M8" s="34">
        <f t="shared" si="7"/>
        <v>82.767463410892773</v>
      </c>
      <c r="N8" s="34">
        <f t="shared" si="8"/>
        <v>105.1869998201588</v>
      </c>
    </row>
    <row r="9" spans="1:14" ht="78.75" x14ac:dyDescent="0.25">
      <c r="A9" s="3" t="s">
        <v>43</v>
      </c>
      <c r="B9" s="4" t="s">
        <v>12</v>
      </c>
      <c r="C9" s="10">
        <v>916320.19</v>
      </c>
      <c r="D9" s="55">
        <v>717023.13</v>
      </c>
      <c r="E9" s="34">
        <f t="shared" si="0"/>
        <v>78.250281705568455</v>
      </c>
      <c r="F9" s="65">
        <v>653941.6</v>
      </c>
      <c r="G9" s="34">
        <f t="shared" si="3"/>
        <v>71.366058189768793</v>
      </c>
      <c r="H9" s="34">
        <f t="shared" si="4"/>
        <v>91.202301939687771</v>
      </c>
      <c r="I9" s="65">
        <v>702921.83</v>
      </c>
      <c r="J9" s="34">
        <f t="shared" si="5"/>
        <v>76.711376402172263</v>
      </c>
      <c r="K9" s="34">
        <f t="shared" si="6"/>
        <v>98.033354935146917</v>
      </c>
      <c r="L9" s="65">
        <v>763162.23</v>
      </c>
      <c r="M9" s="34">
        <f t="shared" si="7"/>
        <v>83.28554126914959</v>
      </c>
      <c r="N9" s="34">
        <f t="shared" si="8"/>
        <v>106.43481333719318</v>
      </c>
    </row>
    <row r="10" spans="1:14" ht="110.25" x14ac:dyDescent="0.25">
      <c r="A10" s="36" t="s">
        <v>84</v>
      </c>
      <c r="B10" s="37" t="s">
        <v>213</v>
      </c>
      <c r="C10" s="10">
        <v>635.74</v>
      </c>
      <c r="D10" s="55">
        <v>1162.6400000000001</v>
      </c>
      <c r="E10" s="34">
        <f t="shared" si="0"/>
        <v>182.87979362632524</v>
      </c>
      <c r="F10" s="10"/>
      <c r="G10" s="34">
        <f t="shared" si="3"/>
        <v>0</v>
      </c>
      <c r="H10" s="34">
        <f t="shared" si="4"/>
        <v>0</v>
      </c>
      <c r="I10" s="35"/>
      <c r="J10" s="34">
        <f t="shared" si="5"/>
        <v>0</v>
      </c>
      <c r="K10" s="34">
        <f t="shared" si="6"/>
        <v>0</v>
      </c>
      <c r="L10" s="35"/>
      <c r="M10" s="34">
        <f t="shared" si="7"/>
        <v>0</v>
      </c>
      <c r="N10" s="34">
        <f t="shared" si="8"/>
        <v>0</v>
      </c>
    </row>
    <row r="11" spans="1:14" ht="47.25" x14ac:dyDescent="0.25">
      <c r="A11" s="36" t="s">
        <v>85</v>
      </c>
      <c r="B11" s="37" t="s">
        <v>109</v>
      </c>
      <c r="C11" s="10">
        <v>5099.91</v>
      </c>
      <c r="D11" s="55">
        <v>7343.27</v>
      </c>
      <c r="E11" s="34">
        <f t="shared" si="0"/>
        <v>143.98822724322585</v>
      </c>
      <c r="F11" s="10"/>
      <c r="G11" s="34">
        <f t="shared" si="3"/>
        <v>0</v>
      </c>
      <c r="H11" s="34">
        <f t="shared" si="4"/>
        <v>0</v>
      </c>
      <c r="I11" s="35"/>
      <c r="J11" s="34">
        <f t="shared" si="5"/>
        <v>0</v>
      </c>
      <c r="K11" s="34">
        <f t="shared" si="6"/>
        <v>0</v>
      </c>
      <c r="L11" s="35"/>
      <c r="M11" s="34">
        <f t="shared" si="7"/>
        <v>0</v>
      </c>
      <c r="N11" s="34">
        <f t="shared" si="8"/>
        <v>0</v>
      </c>
    </row>
    <row r="12" spans="1:14" ht="63" hidden="1" x14ac:dyDescent="0.25">
      <c r="A12" s="38" t="s">
        <v>157</v>
      </c>
      <c r="B12" s="37" t="s">
        <v>156</v>
      </c>
      <c r="C12" s="10"/>
      <c r="D12" s="35"/>
      <c r="E12" s="34" t="e">
        <f t="shared" si="0"/>
        <v>#DIV/0!</v>
      </c>
      <c r="F12" s="10"/>
      <c r="G12" s="34" t="e">
        <f t="shared" si="3"/>
        <v>#DIV/0!</v>
      </c>
      <c r="H12" s="34" t="e">
        <f t="shared" si="4"/>
        <v>#DIV/0!</v>
      </c>
      <c r="I12" s="35"/>
      <c r="J12" s="34" t="e">
        <f t="shared" si="5"/>
        <v>#DIV/0!</v>
      </c>
      <c r="K12" s="34" t="e">
        <f t="shared" si="6"/>
        <v>#DIV/0!</v>
      </c>
      <c r="L12" s="35"/>
      <c r="M12" s="34" t="e">
        <f t="shared" si="7"/>
        <v>#DIV/0!</v>
      </c>
      <c r="N12" s="34" t="e">
        <f t="shared" si="8"/>
        <v>#DIV/0!</v>
      </c>
    </row>
    <row r="13" spans="1:14" x14ac:dyDescent="0.25">
      <c r="A13" s="1" t="s">
        <v>13</v>
      </c>
      <c r="B13" s="2" t="s">
        <v>14</v>
      </c>
      <c r="C13" s="10">
        <f t="shared" ref="C13:L14" si="9">C14</f>
        <v>44764.68</v>
      </c>
      <c r="D13" s="10">
        <f t="shared" si="9"/>
        <v>23059.57</v>
      </c>
      <c r="E13" s="34">
        <f t="shared" si="0"/>
        <v>51.512866840553762</v>
      </c>
      <c r="F13" s="10">
        <f t="shared" si="9"/>
        <v>5076</v>
      </c>
      <c r="G13" s="34">
        <f t="shared" si="3"/>
        <v>11.339296963588257</v>
      </c>
      <c r="H13" s="34">
        <f t="shared" si="4"/>
        <v>22.012552705883067</v>
      </c>
      <c r="I13" s="10">
        <f t="shared" si="9"/>
        <v>5375.48</v>
      </c>
      <c r="J13" s="34">
        <f t="shared" si="5"/>
        <v>12.008306548823759</v>
      </c>
      <c r="K13" s="34">
        <f t="shared" si="6"/>
        <v>23.311275969152938</v>
      </c>
      <c r="L13" s="10">
        <f t="shared" si="9"/>
        <v>6228.04</v>
      </c>
      <c r="M13" s="34">
        <f t="shared" si="7"/>
        <v>13.91284378666395</v>
      </c>
      <c r="N13" s="34">
        <f t="shared" si="8"/>
        <v>27.00848281212529</v>
      </c>
    </row>
    <row r="14" spans="1:14" x14ac:dyDescent="0.25">
      <c r="A14" s="3" t="s">
        <v>44</v>
      </c>
      <c r="B14" s="4" t="s">
        <v>15</v>
      </c>
      <c r="C14" s="10">
        <f t="shared" si="9"/>
        <v>44764.68</v>
      </c>
      <c r="D14" s="10">
        <f t="shared" si="9"/>
        <v>23059.57</v>
      </c>
      <c r="E14" s="34">
        <f t="shared" si="0"/>
        <v>51.512866840553762</v>
      </c>
      <c r="F14" s="10">
        <f t="shared" si="9"/>
        <v>5076</v>
      </c>
      <c r="G14" s="34">
        <f t="shared" si="3"/>
        <v>11.339296963588257</v>
      </c>
      <c r="H14" s="34">
        <f t="shared" si="4"/>
        <v>22.012552705883067</v>
      </c>
      <c r="I14" s="10">
        <f t="shared" si="9"/>
        <v>5375.48</v>
      </c>
      <c r="J14" s="34">
        <f t="shared" si="5"/>
        <v>12.008306548823759</v>
      </c>
      <c r="K14" s="34">
        <f t="shared" si="6"/>
        <v>23.311275969152938</v>
      </c>
      <c r="L14" s="10">
        <f t="shared" si="9"/>
        <v>6228.04</v>
      </c>
      <c r="M14" s="34">
        <f t="shared" si="7"/>
        <v>13.91284378666395</v>
      </c>
      <c r="N14" s="34">
        <f t="shared" si="8"/>
        <v>27.00848281212529</v>
      </c>
    </row>
    <row r="15" spans="1:14" x14ac:dyDescent="0.25">
      <c r="A15" s="3" t="s">
        <v>45</v>
      </c>
      <c r="B15" s="4" t="s">
        <v>15</v>
      </c>
      <c r="C15" s="10">
        <v>44764.68</v>
      </c>
      <c r="D15" s="55">
        <v>23059.57</v>
      </c>
      <c r="E15" s="34">
        <f t="shared" si="0"/>
        <v>51.512866840553762</v>
      </c>
      <c r="F15" s="10">
        <v>5076</v>
      </c>
      <c r="G15" s="34">
        <f t="shared" si="3"/>
        <v>11.339296963588257</v>
      </c>
      <c r="H15" s="34">
        <f t="shared" si="4"/>
        <v>22.012552705883067</v>
      </c>
      <c r="I15" s="35">
        <v>5375.48</v>
      </c>
      <c r="J15" s="34">
        <f t="shared" si="5"/>
        <v>12.008306548823759</v>
      </c>
      <c r="K15" s="34">
        <f t="shared" si="6"/>
        <v>23.311275969152938</v>
      </c>
      <c r="L15" s="35">
        <v>6228.04</v>
      </c>
      <c r="M15" s="34">
        <f t="shared" si="7"/>
        <v>13.91284378666395</v>
      </c>
      <c r="N15" s="34">
        <f t="shared" si="8"/>
        <v>27.00848281212529</v>
      </c>
    </row>
    <row r="16" spans="1:14" x14ac:dyDescent="0.25">
      <c r="A16" s="1" t="s">
        <v>16</v>
      </c>
      <c r="B16" s="2" t="s">
        <v>17</v>
      </c>
      <c r="C16" s="9">
        <f>C17+C19</f>
        <v>939076.15999999992</v>
      </c>
      <c r="D16" s="9">
        <f>D17+D19</f>
        <v>923713</v>
      </c>
      <c r="E16" s="34">
        <f t="shared" si="0"/>
        <v>98.364013415056789</v>
      </c>
      <c r="F16" s="9">
        <f>F17+F19</f>
        <v>992000</v>
      </c>
      <c r="G16" s="34">
        <f t="shared" si="3"/>
        <v>105.63573459260216</v>
      </c>
      <c r="H16" s="34">
        <f t="shared" si="4"/>
        <v>107.39266417166371</v>
      </c>
      <c r="I16" s="9">
        <f>I17+I19</f>
        <v>992000</v>
      </c>
      <c r="J16" s="34">
        <f t="shared" si="5"/>
        <v>105.63573459260216</v>
      </c>
      <c r="K16" s="34">
        <f t="shared" si="6"/>
        <v>107.39266417166372</v>
      </c>
      <c r="L16" s="9">
        <f>L17+L19</f>
        <v>992000</v>
      </c>
      <c r="M16" s="34">
        <f t="shared" si="7"/>
        <v>105.63573459260216</v>
      </c>
      <c r="N16" s="34">
        <f t="shared" si="8"/>
        <v>107.39266417166372</v>
      </c>
    </row>
    <row r="17" spans="1:14" x14ac:dyDescent="0.25">
      <c r="A17" s="3" t="s">
        <v>46</v>
      </c>
      <c r="B17" s="4" t="s">
        <v>47</v>
      </c>
      <c r="C17" s="10">
        <f>C18</f>
        <v>265835.98</v>
      </c>
      <c r="D17" s="10">
        <f>D18</f>
        <v>265000</v>
      </c>
      <c r="E17" s="34">
        <f t="shared" si="0"/>
        <v>99.68552789581004</v>
      </c>
      <c r="F17" s="10">
        <f>F18</f>
        <v>251000</v>
      </c>
      <c r="G17" s="34">
        <f t="shared" si="3"/>
        <v>94.419122648484233</v>
      </c>
      <c r="H17" s="34">
        <f t="shared" si="4"/>
        <v>94.716981132075475</v>
      </c>
      <c r="I17" s="10">
        <f>I18</f>
        <v>251000</v>
      </c>
      <c r="J17" s="34">
        <f t="shared" si="5"/>
        <v>94.419122648484233</v>
      </c>
      <c r="K17" s="34">
        <f t="shared" si="6"/>
        <v>94.716981132075475</v>
      </c>
      <c r="L17" s="10">
        <f>L18</f>
        <v>251000</v>
      </c>
      <c r="M17" s="34">
        <f t="shared" si="7"/>
        <v>94.419122648484233</v>
      </c>
      <c r="N17" s="34">
        <f t="shared" si="8"/>
        <v>94.716981132075475</v>
      </c>
    </row>
    <row r="18" spans="1:14" ht="47.25" x14ac:dyDescent="0.25">
      <c r="A18" s="3" t="s">
        <v>48</v>
      </c>
      <c r="B18" s="4" t="s">
        <v>49</v>
      </c>
      <c r="C18" s="10">
        <v>265835.98</v>
      </c>
      <c r="D18" s="55">
        <v>265000</v>
      </c>
      <c r="E18" s="34">
        <f t="shared" si="0"/>
        <v>99.68552789581004</v>
      </c>
      <c r="F18" s="65">
        <v>251000</v>
      </c>
      <c r="G18" s="34">
        <f t="shared" si="3"/>
        <v>94.419122648484233</v>
      </c>
      <c r="H18" s="34">
        <f t="shared" si="4"/>
        <v>94.716981132075475</v>
      </c>
      <c r="I18" s="65">
        <v>251000</v>
      </c>
      <c r="J18" s="34">
        <f t="shared" si="5"/>
        <v>94.419122648484233</v>
      </c>
      <c r="K18" s="34">
        <f t="shared" si="6"/>
        <v>94.716981132075475</v>
      </c>
      <c r="L18" s="65">
        <v>251000</v>
      </c>
      <c r="M18" s="34">
        <f t="shared" si="7"/>
        <v>94.419122648484233</v>
      </c>
      <c r="N18" s="34">
        <f t="shared" si="8"/>
        <v>94.716981132075475</v>
      </c>
    </row>
    <row r="19" spans="1:14" x14ac:dyDescent="0.25">
      <c r="A19" s="3" t="s">
        <v>50</v>
      </c>
      <c r="B19" s="4" t="s">
        <v>18</v>
      </c>
      <c r="C19" s="10">
        <f>C20+C22</f>
        <v>673240.17999999993</v>
      </c>
      <c r="D19" s="10">
        <f>D20+D22</f>
        <v>658713</v>
      </c>
      <c r="E19" s="34">
        <f t="shared" si="0"/>
        <v>97.842199495579735</v>
      </c>
      <c r="F19" s="10">
        <f>F20+F22</f>
        <v>741000</v>
      </c>
      <c r="G19" s="34">
        <f t="shared" si="3"/>
        <v>110.06473202475824</v>
      </c>
      <c r="H19" s="34">
        <f t="shared" si="4"/>
        <v>112.49208684206931</v>
      </c>
      <c r="I19" s="10">
        <f>I20+I22</f>
        <v>741000</v>
      </c>
      <c r="J19" s="34">
        <f t="shared" si="5"/>
        <v>110.06473202475824</v>
      </c>
      <c r="K19" s="34">
        <f t="shared" si="6"/>
        <v>112.49208684206931</v>
      </c>
      <c r="L19" s="10">
        <f>L20+L22</f>
        <v>741000</v>
      </c>
      <c r="M19" s="34">
        <f t="shared" si="7"/>
        <v>110.06473202475824</v>
      </c>
      <c r="N19" s="34">
        <f t="shared" si="8"/>
        <v>112.49208684206931</v>
      </c>
    </row>
    <row r="20" spans="1:14" x14ac:dyDescent="0.25">
      <c r="A20" s="3" t="s">
        <v>51</v>
      </c>
      <c r="B20" s="4" t="s">
        <v>52</v>
      </c>
      <c r="C20" s="10">
        <f>C21</f>
        <v>255048.94</v>
      </c>
      <c r="D20" s="10">
        <f>D21</f>
        <v>267713</v>
      </c>
      <c r="E20" s="34">
        <f t="shared" si="0"/>
        <v>104.9653450823987</v>
      </c>
      <c r="F20" s="10">
        <f>F21</f>
        <v>343000</v>
      </c>
      <c r="G20" s="34">
        <f t="shared" si="3"/>
        <v>134.48399354257265</v>
      </c>
      <c r="H20" s="34">
        <f t="shared" si="4"/>
        <v>128.12228020305326</v>
      </c>
      <c r="I20" s="10">
        <f>I21</f>
        <v>343000</v>
      </c>
      <c r="J20" s="34">
        <f t="shared" si="5"/>
        <v>134.48399354257265</v>
      </c>
      <c r="K20" s="34">
        <f t="shared" si="6"/>
        <v>128.12228020305326</v>
      </c>
      <c r="L20" s="10">
        <f>L21</f>
        <v>343000</v>
      </c>
      <c r="M20" s="34">
        <f t="shared" si="7"/>
        <v>134.48399354257265</v>
      </c>
      <c r="N20" s="34">
        <f t="shared" si="8"/>
        <v>128.12228020305326</v>
      </c>
    </row>
    <row r="21" spans="1:14" ht="31.5" x14ac:dyDescent="0.25">
      <c r="A21" s="3" t="s">
        <v>53</v>
      </c>
      <c r="B21" s="4" t="s">
        <v>54</v>
      </c>
      <c r="C21" s="10">
        <v>255048.94</v>
      </c>
      <c r="D21" s="55">
        <v>267713</v>
      </c>
      <c r="E21" s="34">
        <f t="shared" si="0"/>
        <v>104.9653450823987</v>
      </c>
      <c r="F21" s="65">
        <v>343000</v>
      </c>
      <c r="G21" s="34">
        <f t="shared" si="3"/>
        <v>134.48399354257265</v>
      </c>
      <c r="H21" s="34">
        <f t="shared" si="4"/>
        <v>128.12228020305326</v>
      </c>
      <c r="I21" s="65">
        <v>343000</v>
      </c>
      <c r="J21" s="34">
        <f t="shared" si="5"/>
        <v>134.48399354257265</v>
      </c>
      <c r="K21" s="34">
        <f t="shared" si="6"/>
        <v>128.12228020305326</v>
      </c>
      <c r="L21" s="65">
        <v>343000</v>
      </c>
      <c r="M21" s="34">
        <f t="shared" si="7"/>
        <v>134.48399354257265</v>
      </c>
      <c r="N21" s="34">
        <f t="shared" si="8"/>
        <v>128.12228020305326</v>
      </c>
    </row>
    <row r="22" spans="1:14" x14ac:dyDescent="0.25">
      <c r="A22" s="3" t="s">
        <v>55</v>
      </c>
      <c r="B22" s="4" t="s">
        <v>56</v>
      </c>
      <c r="C22" s="10">
        <f>C23</f>
        <v>418191.24</v>
      </c>
      <c r="D22" s="10">
        <f>D23</f>
        <v>391000</v>
      </c>
      <c r="E22" s="34">
        <f t="shared" si="0"/>
        <v>93.497893451809276</v>
      </c>
      <c r="F22" s="10">
        <f>F23</f>
        <v>398000</v>
      </c>
      <c r="G22" s="34">
        <f t="shared" si="3"/>
        <v>95.171768782148575</v>
      </c>
      <c r="H22" s="34">
        <f t="shared" si="4"/>
        <v>101.79028132992327</v>
      </c>
      <c r="I22" s="10">
        <f>I23</f>
        <v>398000</v>
      </c>
      <c r="J22" s="34">
        <f t="shared" si="5"/>
        <v>95.171768782148575</v>
      </c>
      <c r="K22" s="34">
        <f t="shared" si="6"/>
        <v>101.79028132992327</v>
      </c>
      <c r="L22" s="10">
        <f>L23</f>
        <v>398000</v>
      </c>
      <c r="M22" s="34">
        <f t="shared" si="7"/>
        <v>95.171768782148561</v>
      </c>
      <c r="N22" s="34">
        <f t="shared" si="8"/>
        <v>101.79028132992327</v>
      </c>
    </row>
    <row r="23" spans="1:14" ht="31.5" x14ac:dyDescent="0.25">
      <c r="A23" s="3" t="s">
        <v>57</v>
      </c>
      <c r="B23" s="4" t="s">
        <v>58</v>
      </c>
      <c r="C23" s="10">
        <v>418191.24</v>
      </c>
      <c r="D23" s="55">
        <v>391000</v>
      </c>
      <c r="E23" s="34">
        <f t="shared" si="0"/>
        <v>93.497893451809276</v>
      </c>
      <c r="F23" s="65">
        <v>398000</v>
      </c>
      <c r="G23" s="34">
        <f t="shared" si="3"/>
        <v>95.171768782148575</v>
      </c>
      <c r="H23" s="34">
        <f t="shared" si="4"/>
        <v>101.79028132992327</v>
      </c>
      <c r="I23" s="65">
        <v>398000</v>
      </c>
      <c r="J23" s="34">
        <f t="shared" si="5"/>
        <v>95.171768782148575</v>
      </c>
      <c r="K23" s="34">
        <f t="shared" si="6"/>
        <v>101.79028132992327</v>
      </c>
      <c r="L23" s="65">
        <v>398000</v>
      </c>
      <c r="M23" s="34">
        <f t="shared" si="7"/>
        <v>95.171768782148561</v>
      </c>
      <c r="N23" s="34">
        <f t="shared" si="8"/>
        <v>101.79028132992327</v>
      </c>
    </row>
    <row r="24" spans="1:14" x14ac:dyDescent="0.25">
      <c r="A24" s="1" t="s">
        <v>19</v>
      </c>
      <c r="B24" s="2" t="s">
        <v>20</v>
      </c>
      <c r="C24" s="9">
        <f t="shared" ref="C24:L25" si="10">C25</f>
        <v>9190</v>
      </c>
      <c r="D24" s="9">
        <f t="shared" si="10"/>
        <v>20000</v>
      </c>
      <c r="E24" s="34">
        <f t="shared" si="0"/>
        <v>217.6278563656148</v>
      </c>
      <c r="F24" s="9">
        <f t="shared" si="10"/>
        <v>10000</v>
      </c>
      <c r="G24" s="34">
        <f t="shared" si="3"/>
        <v>108.8139281828074</v>
      </c>
      <c r="H24" s="34">
        <f t="shared" si="4"/>
        <v>50</v>
      </c>
      <c r="I24" s="9">
        <f t="shared" si="10"/>
        <v>10000</v>
      </c>
      <c r="J24" s="34">
        <f t="shared" si="5"/>
        <v>108.8139281828074</v>
      </c>
      <c r="K24" s="34">
        <f t="shared" si="6"/>
        <v>50</v>
      </c>
      <c r="L24" s="9">
        <f t="shared" si="10"/>
        <v>10000</v>
      </c>
      <c r="M24" s="34">
        <f t="shared" si="7"/>
        <v>108.81392818280739</v>
      </c>
      <c r="N24" s="34">
        <f t="shared" si="8"/>
        <v>50</v>
      </c>
    </row>
    <row r="25" spans="1:14" ht="47.25" x14ac:dyDescent="0.25">
      <c r="A25" s="3" t="s">
        <v>59</v>
      </c>
      <c r="B25" s="4" t="s">
        <v>60</v>
      </c>
      <c r="C25" s="10">
        <f t="shared" si="10"/>
        <v>9190</v>
      </c>
      <c r="D25" s="10">
        <f t="shared" si="10"/>
        <v>20000</v>
      </c>
      <c r="E25" s="34">
        <f t="shared" si="0"/>
        <v>217.6278563656148</v>
      </c>
      <c r="F25" s="10">
        <f t="shared" si="10"/>
        <v>10000</v>
      </c>
      <c r="G25" s="34">
        <f t="shared" si="3"/>
        <v>108.8139281828074</v>
      </c>
      <c r="H25" s="34">
        <f t="shared" si="4"/>
        <v>50</v>
      </c>
      <c r="I25" s="10">
        <f t="shared" si="10"/>
        <v>10000</v>
      </c>
      <c r="J25" s="34">
        <f t="shared" si="5"/>
        <v>108.8139281828074</v>
      </c>
      <c r="K25" s="34">
        <f t="shared" si="6"/>
        <v>50</v>
      </c>
      <c r="L25" s="10">
        <f t="shared" si="10"/>
        <v>10000</v>
      </c>
      <c r="M25" s="34">
        <f t="shared" si="7"/>
        <v>108.81392818280739</v>
      </c>
      <c r="N25" s="34">
        <f t="shared" si="8"/>
        <v>50</v>
      </c>
    </row>
    <row r="26" spans="1:14" ht="78.75" x14ac:dyDescent="0.25">
      <c r="A26" s="3" t="s">
        <v>61</v>
      </c>
      <c r="B26" s="4" t="s">
        <v>62</v>
      </c>
      <c r="C26" s="10">
        <v>9190</v>
      </c>
      <c r="D26" s="55">
        <v>20000</v>
      </c>
      <c r="E26" s="34">
        <f t="shared" si="0"/>
        <v>217.6278563656148</v>
      </c>
      <c r="F26" s="65">
        <v>10000</v>
      </c>
      <c r="G26" s="34">
        <f t="shared" si="3"/>
        <v>108.8139281828074</v>
      </c>
      <c r="H26" s="34">
        <f t="shared" si="4"/>
        <v>50</v>
      </c>
      <c r="I26" s="65">
        <v>10000</v>
      </c>
      <c r="J26" s="34">
        <f t="shared" si="5"/>
        <v>108.8139281828074</v>
      </c>
      <c r="K26" s="34">
        <f t="shared" si="6"/>
        <v>50</v>
      </c>
      <c r="L26" s="65">
        <v>10000</v>
      </c>
      <c r="M26" s="34">
        <f t="shared" si="7"/>
        <v>108.81392818280739</v>
      </c>
      <c r="N26" s="34">
        <f t="shared" si="8"/>
        <v>50</v>
      </c>
    </row>
    <row r="27" spans="1:14" s="40" customFormat="1" ht="47.25" x14ac:dyDescent="0.25">
      <c r="A27" s="39" t="s">
        <v>158</v>
      </c>
      <c r="B27" s="28" t="s">
        <v>162</v>
      </c>
      <c r="C27" s="9">
        <f t="shared" ref="C27:D29" si="11">C28</f>
        <v>2.59</v>
      </c>
      <c r="D27" s="9">
        <f t="shared" si="11"/>
        <v>0</v>
      </c>
      <c r="E27" s="34">
        <f t="shared" si="0"/>
        <v>0</v>
      </c>
      <c r="F27" s="9">
        <f>F28</f>
        <v>0</v>
      </c>
      <c r="G27" s="34">
        <f t="shared" si="3"/>
        <v>0</v>
      </c>
      <c r="H27" s="34"/>
      <c r="I27" s="9">
        <f>I28</f>
        <v>0</v>
      </c>
      <c r="J27" s="34">
        <f t="shared" si="5"/>
        <v>0</v>
      </c>
      <c r="K27" s="34"/>
      <c r="L27" s="9">
        <f>L28</f>
        <v>0</v>
      </c>
      <c r="M27" s="34">
        <f t="shared" si="7"/>
        <v>0</v>
      </c>
      <c r="N27" s="34"/>
    </row>
    <row r="28" spans="1:14" x14ac:dyDescent="0.25">
      <c r="A28" s="38" t="s">
        <v>159</v>
      </c>
      <c r="B28" s="26" t="s">
        <v>163</v>
      </c>
      <c r="C28" s="10">
        <f t="shared" si="11"/>
        <v>2.59</v>
      </c>
      <c r="D28" s="10">
        <f t="shared" si="11"/>
        <v>0</v>
      </c>
      <c r="E28" s="34">
        <f t="shared" si="0"/>
        <v>0</v>
      </c>
      <c r="F28" s="10">
        <f>F29</f>
        <v>0</v>
      </c>
      <c r="G28" s="34">
        <f t="shared" si="3"/>
        <v>0</v>
      </c>
      <c r="H28" s="34"/>
      <c r="I28" s="10">
        <f>I29</f>
        <v>0</v>
      </c>
      <c r="J28" s="34">
        <f t="shared" si="5"/>
        <v>0</v>
      </c>
      <c r="K28" s="34"/>
      <c r="L28" s="10">
        <f>L29</f>
        <v>0</v>
      </c>
      <c r="M28" s="34">
        <f t="shared" si="7"/>
        <v>0</v>
      </c>
      <c r="N28" s="34"/>
    </row>
    <row r="29" spans="1:14" ht="31.5" x14ac:dyDescent="0.25">
      <c r="A29" s="38" t="s">
        <v>160</v>
      </c>
      <c r="B29" s="26" t="s">
        <v>164</v>
      </c>
      <c r="C29" s="10">
        <f t="shared" si="11"/>
        <v>2.59</v>
      </c>
      <c r="D29" s="10">
        <f t="shared" si="11"/>
        <v>0</v>
      </c>
      <c r="E29" s="34">
        <f t="shared" si="0"/>
        <v>0</v>
      </c>
      <c r="F29" s="10">
        <f>F30</f>
        <v>0</v>
      </c>
      <c r="G29" s="34">
        <f t="shared" si="3"/>
        <v>0</v>
      </c>
      <c r="H29" s="34"/>
      <c r="I29" s="10">
        <f>I30</f>
        <v>0</v>
      </c>
      <c r="J29" s="34">
        <f t="shared" si="5"/>
        <v>0</v>
      </c>
      <c r="K29" s="34"/>
      <c r="L29" s="10">
        <f>L30</f>
        <v>0</v>
      </c>
      <c r="M29" s="34">
        <f t="shared" si="7"/>
        <v>0</v>
      </c>
      <c r="N29" s="34"/>
    </row>
    <row r="30" spans="1:14" ht="31.5" x14ac:dyDescent="0.25">
      <c r="A30" s="38" t="s">
        <v>161</v>
      </c>
      <c r="B30" s="26" t="s">
        <v>165</v>
      </c>
      <c r="C30" s="10">
        <v>2.59</v>
      </c>
      <c r="D30" s="10"/>
      <c r="E30" s="34">
        <f t="shared" si="0"/>
        <v>0</v>
      </c>
      <c r="F30" s="65"/>
      <c r="G30" s="34">
        <f t="shared" si="3"/>
        <v>0</v>
      </c>
      <c r="H30" s="34"/>
      <c r="I30" s="65"/>
      <c r="J30" s="34">
        <f t="shared" si="5"/>
        <v>0</v>
      </c>
      <c r="K30" s="34"/>
      <c r="L30" s="65"/>
      <c r="M30" s="34">
        <f t="shared" si="7"/>
        <v>0</v>
      </c>
      <c r="N30" s="34"/>
    </row>
    <row r="31" spans="1:14" ht="47.25" x14ac:dyDescent="0.25">
      <c r="A31" s="1" t="s">
        <v>21</v>
      </c>
      <c r="B31" s="2" t="s">
        <v>22</v>
      </c>
      <c r="C31" s="9">
        <f>C37+C32</f>
        <v>192619.44999999998</v>
      </c>
      <c r="D31" s="9">
        <f>D37+D32</f>
        <v>90648.12</v>
      </c>
      <c r="E31" s="34">
        <f t="shared" si="0"/>
        <v>47.060730367571921</v>
      </c>
      <c r="F31" s="9">
        <f>F37+F32</f>
        <v>60729.919999999998</v>
      </c>
      <c r="G31" s="34">
        <f t="shared" si="3"/>
        <v>31.528446374444535</v>
      </c>
      <c r="H31" s="34">
        <f t="shared" si="4"/>
        <v>66.995233877988866</v>
      </c>
      <c r="I31" s="9">
        <f>I37+I32</f>
        <v>60729.919999999998</v>
      </c>
      <c r="J31" s="34">
        <f t="shared" si="5"/>
        <v>31.528446374444535</v>
      </c>
      <c r="K31" s="34">
        <f t="shared" si="6"/>
        <v>66.995233877988866</v>
      </c>
      <c r="L31" s="9">
        <f>L37+L32</f>
        <v>60729.919999999998</v>
      </c>
      <c r="M31" s="34">
        <f t="shared" si="7"/>
        <v>31.528446374444535</v>
      </c>
      <c r="N31" s="34">
        <f t="shared" si="8"/>
        <v>66.995233877988866</v>
      </c>
    </row>
    <row r="32" spans="1:14" ht="94.5" x14ac:dyDescent="0.25">
      <c r="A32" s="3" t="s">
        <v>63</v>
      </c>
      <c r="B32" s="4" t="s">
        <v>23</v>
      </c>
      <c r="C32" s="10">
        <f>C35+C33</f>
        <v>190386.84999999998</v>
      </c>
      <c r="D32" s="10">
        <f>D35+D33</f>
        <v>60729.919999999998</v>
      </c>
      <c r="E32" s="34">
        <f t="shared" si="0"/>
        <v>31.89816943764761</v>
      </c>
      <c r="F32" s="10">
        <f>F35+F33</f>
        <v>50000</v>
      </c>
      <c r="G32" s="34">
        <f t="shared" si="3"/>
        <v>26.262318011984547</v>
      </c>
      <c r="H32" s="34">
        <f t="shared" si="4"/>
        <v>82.331740269046961</v>
      </c>
      <c r="I32" s="10">
        <f>I35+I33</f>
        <v>50000</v>
      </c>
      <c r="J32" s="34">
        <f t="shared" si="5"/>
        <v>26.262318011984547</v>
      </c>
      <c r="K32" s="34">
        <f t="shared" si="6"/>
        <v>82.331740269046961</v>
      </c>
      <c r="L32" s="10">
        <f>L35+L33</f>
        <v>50000</v>
      </c>
      <c r="M32" s="34">
        <f t="shared" si="7"/>
        <v>26.262318011984547</v>
      </c>
      <c r="N32" s="34">
        <f t="shared" si="8"/>
        <v>82.331740269046961</v>
      </c>
    </row>
    <row r="33" spans="1:14" ht="78.75" x14ac:dyDescent="0.25">
      <c r="A33" s="3" t="s">
        <v>207</v>
      </c>
      <c r="B33" s="5" t="s">
        <v>64</v>
      </c>
      <c r="C33" s="10">
        <f>C34</f>
        <v>93071.81</v>
      </c>
      <c r="D33" s="10">
        <f>D34</f>
        <v>50000</v>
      </c>
      <c r="E33" s="34">
        <f t="shared" si="0"/>
        <v>53.721959420365849</v>
      </c>
      <c r="F33" s="10">
        <f>F34</f>
        <v>50000</v>
      </c>
      <c r="G33" s="34">
        <f t="shared" si="3"/>
        <v>53.721959420365849</v>
      </c>
      <c r="H33" s="34">
        <f t="shared" si="4"/>
        <v>100</v>
      </c>
      <c r="I33" s="10">
        <f>I34</f>
        <v>50000</v>
      </c>
      <c r="J33" s="34">
        <f t="shared" si="5"/>
        <v>53.721959420365849</v>
      </c>
      <c r="K33" s="34">
        <f t="shared" si="6"/>
        <v>100</v>
      </c>
      <c r="L33" s="10">
        <f>L34</f>
        <v>50000</v>
      </c>
      <c r="M33" s="34">
        <f t="shared" si="7"/>
        <v>53.721959420365849</v>
      </c>
      <c r="N33" s="34">
        <f t="shared" si="8"/>
        <v>100</v>
      </c>
    </row>
    <row r="34" spans="1:14" ht="78.75" x14ac:dyDescent="0.25">
      <c r="A34" s="3" t="s">
        <v>208</v>
      </c>
      <c r="B34" s="41" t="s">
        <v>65</v>
      </c>
      <c r="C34" s="10">
        <v>93071.81</v>
      </c>
      <c r="D34" s="55">
        <v>50000</v>
      </c>
      <c r="E34" s="34">
        <f t="shared" si="0"/>
        <v>53.721959420365849</v>
      </c>
      <c r="F34" s="65">
        <v>50000</v>
      </c>
      <c r="G34" s="34">
        <f t="shared" si="3"/>
        <v>53.721959420365849</v>
      </c>
      <c r="H34" s="34">
        <f t="shared" si="4"/>
        <v>100</v>
      </c>
      <c r="I34" s="65">
        <v>50000</v>
      </c>
      <c r="J34" s="34">
        <f t="shared" si="5"/>
        <v>53.721959420365849</v>
      </c>
      <c r="K34" s="34">
        <f t="shared" si="6"/>
        <v>100</v>
      </c>
      <c r="L34" s="65">
        <v>50000</v>
      </c>
      <c r="M34" s="34">
        <f t="shared" si="7"/>
        <v>53.721959420365849</v>
      </c>
      <c r="N34" s="34">
        <f t="shared" si="8"/>
        <v>100</v>
      </c>
    </row>
    <row r="35" spans="1:14" ht="94.5" x14ac:dyDescent="0.25">
      <c r="A35" s="3" t="s">
        <v>66</v>
      </c>
      <c r="B35" s="4" t="s">
        <v>24</v>
      </c>
      <c r="C35" s="10">
        <f>C36</f>
        <v>97315.04</v>
      </c>
      <c r="D35" s="10">
        <f>D36</f>
        <v>10729.92</v>
      </c>
      <c r="E35" s="34">
        <f t="shared" si="0"/>
        <v>11.025962687781869</v>
      </c>
      <c r="F35" s="10">
        <f>F36</f>
        <v>0</v>
      </c>
      <c r="G35" s="34">
        <f t="shared" si="3"/>
        <v>0</v>
      </c>
      <c r="H35" s="34">
        <f t="shared" si="4"/>
        <v>0</v>
      </c>
      <c r="I35" s="10">
        <f>I36</f>
        <v>0</v>
      </c>
      <c r="J35" s="34">
        <f t="shared" si="5"/>
        <v>0</v>
      </c>
      <c r="K35" s="34">
        <f t="shared" si="6"/>
        <v>0</v>
      </c>
      <c r="L35" s="10">
        <f>L36</f>
        <v>0</v>
      </c>
      <c r="M35" s="34">
        <f t="shared" si="7"/>
        <v>0</v>
      </c>
      <c r="N35" s="34">
        <f t="shared" si="8"/>
        <v>0</v>
      </c>
    </row>
    <row r="36" spans="1:14" ht="78.75" x14ac:dyDescent="0.25">
      <c r="A36" s="3" t="s">
        <v>67</v>
      </c>
      <c r="B36" s="4" t="s">
        <v>68</v>
      </c>
      <c r="C36" s="10">
        <v>97315.04</v>
      </c>
      <c r="D36" s="55">
        <v>10729.92</v>
      </c>
      <c r="E36" s="34">
        <f t="shared" si="0"/>
        <v>11.025962687781869</v>
      </c>
      <c r="F36" s="65"/>
      <c r="G36" s="34">
        <f t="shared" si="3"/>
        <v>0</v>
      </c>
      <c r="H36" s="34">
        <f t="shared" si="4"/>
        <v>0</v>
      </c>
      <c r="I36" s="65"/>
      <c r="J36" s="34">
        <f t="shared" si="5"/>
        <v>0</v>
      </c>
      <c r="K36" s="34">
        <f t="shared" si="6"/>
        <v>0</v>
      </c>
      <c r="L36" s="65"/>
      <c r="M36" s="34">
        <f t="shared" si="7"/>
        <v>0</v>
      </c>
      <c r="N36" s="34">
        <f t="shared" si="8"/>
        <v>0</v>
      </c>
    </row>
    <row r="37" spans="1:14" ht="94.5" x14ac:dyDescent="0.25">
      <c r="A37" s="3" t="s">
        <v>69</v>
      </c>
      <c r="B37" s="4" t="s">
        <v>70</v>
      </c>
      <c r="C37" s="10">
        <f t="shared" ref="C37:L38" si="12">C38</f>
        <v>2232.6</v>
      </c>
      <c r="D37" s="10">
        <f t="shared" si="12"/>
        <v>29918.2</v>
      </c>
      <c r="E37" s="34">
        <f t="shared" si="0"/>
        <v>1340.0609155245006</v>
      </c>
      <c r="F37" s="10">
        <f t="shared" si="12"/>
        <v>10729.92</v>
      </c>
      <c r="G37" s="34">
        <f t="shared" si="3"/>
        <v>480.60198871271166</v>
      </c>
      <c r="H37" s="34">
        <f t="shared" si="4"/>
        <v>35.864189690556245</v>
      </c>
      <c r="I37" s="10">
        <f t="shared" si="12"/>
        <v>10729.92</v>
      </c>
      <c r="J37" s="34">
        <f t="shared" si="5"/>
        <v>480.60198871271166</v>
      </c>
      <c r="K37" s="34">
        <f t="shared" si="6"/>
        <v>35.864189690556252</v>
      </c>
      <c r="L37" s="10">
        <f t="shared" si="12"/>
        <v>10729.92</v>
      </c>
      <c r="M37" s="34">
        <f t="shared" si="7"/>
        <v>480.6019887127116</v>
      </c>
      <c r="N37" s="34">
        <f t="shared" si="8"/>
        <v>35.864189690556252</v>
      </c>
    </row>
    <row r="38" spans="1:14" ht="94.5" x14ac:dyDescent="0.25">
      <c r="A38" s="3" t="s">
        <v>71</v>
      </c>
      <c r="B38" s="4" t="s">
        <v>72</v>
      </c>
      <c r="C38" s="10">
        <f t="shared" si="12"/>
        <v>2232.6</v>
      </c>
      <c r="D38" s="10">
        <f t="shared" si="12"/>
        <v>29918.2</v>
      </c>
      <c r="E38" s="34">
        <f t="shared" si="0"/>
        <v>1340.0609155245006</v>
      </c>
      <c r="F38" s="10">
        <f t="shared" si="12"/>
        <v>10729.92</v>
      </c>
      <c r="G38" s="34">
        <f t="shared" si="3"/>
        <v>480.60198871271166</v>
      </c>
      <c r="H38" s="34">
        <f t="shared" si="4"/>
        <v>35.864189690556245</v>
      </c>
      <c r="I38" s="10">
        <f t="shared" si="12"/>
        <v>10729.92</v>
      </c>
      <c r="J38" s="34">
        <f t="shared" si="5"/>
        <v>480.60198871271166</v>
      </c>
      <c r="K38" s="34">
        <f t="shared" si="6"/>
        <v>35.864189690556252</v>
      </c>
      <c r="L38" s="10">
        <f t="shared" si="12"/>
        <v>10729.92</v>
      </c>
      <c r="M38" s="34">
        <f t="shared" si="7"/>
        <v>480.6019887127116</v>
      </c>
      <c r="N38" s="34">
        <f t="shared" si="8"/>
        <v>35.864189690556252</v>
      </c>
    </row>
    <row r="39" spans="1:14" ht="78.75" x14ac:dyDescent="0.25">
      <c r="A39" s="3" t="s">
        <v>73</v>
      </c>
      <c r="B39" s="4" t="s">
        <v>74</v>
      </c>
      <c r="C39" s="10">
        <v>2232.6</v>
      </c>
      <c r="D39" s="55">
        <v>29918.2</v>
      </c>
      <c r="E39" s="34">
        <f t="shared" si="0"/>
        <v>1340.0609155245006</v>
      </c>
      <c r="F39" s="65">
        <v>10729.92</v>
      </c>
      <c r="G39" s="34">
        <f t="shared" si="3"/>
        <v>480.60198871271166</v>
      </c>
      <c r="H39" s="34">
        <f t="shared" si="4"/>
        <v>35.864189690556245</v>
      </c>
      <c r="I39" s="65">
        <v>10729.92</v>
      </c>
      <c r="J39" s="34">
        <f t="shared" si="5"/>
        <v>480.60198871271166</v>
      </c>
      <c r="K39" s="34">
        <f t="shared" si="6"/>
        <v>35.864189690556252</v>
      </c>
      <c r="L39" s="65">
        <v>10729.92</v>
      </c>
      <c r="M39" s="34">
        <f t="shared" si="7"/>
        <v>480.6019887127116</v>
      </c>
      <c r="N39" s="34">
        <f t="shared" si="8"/>
        <v>35.864189690556252</v>
      </c>
    </row>
    <row r="40" spans="1:14" ht="31.5" hidden="1" x14ac:dyDescent="0.25">
      <c r="A40" s="1" t="s">
        <v>25</v>
      </c>
      <c r="B40" s="2" t="s">
        <v>26</v>
      </c>
      <c r="C40" s="9">
        <f>C41</f>
        <v>0</v>
      </c>
      <c r="D40" s="9">
        <f t="shared" ref="D40:L44" si="13">D41</f>
        <v>0</v>
      </c>
      <c r="E40" s="34" t="e">
        <f t="shared" si="0"/>
        <v>#DIV/0!</v>
      </c>
      <c r="F40" s="9">
        <f>F41</f>
        <v>0</v>
      </c>
      <c r="G40" s="34" t="e">
        <f t="shared" si="3"/>
        <v>#DIV/0!</v>
      </c>
      <c r="H40" s="34" t="e">
        <f t="shared" si="4"/>
        <v>#DIV/0!</v>
      </c>
      <c r="I40" s="9">
        <f t="shared" si="13"/>
        <v>0</v>
      </c>
      <c r="J40" s="34" t="e">
        <f t="shared" si="5"/>
        <v>#DIV/0!</v>
      </c>
      <c r="K40" s="34" t="e">
        <f t="shared" si="6"/>
        <v>#DIV/0!</v>
      </c>
      <c r="L40" s="9">
        <f t="shared" si="13"/>
        <v>0</v>
      </c>
      <c r="M40" s="34" t="e">
        <f t="shared" si="7"/>
        <v>#DIV/0!</v>
      </c>
      <c r="N40" s="34" t="e">
        <f t="shared" si="8"/>
        <v>#DIV/0!</v>
      </c>
    </row>
    <row r="41" spans="1:14" hidden="1" x14ac:dyDescent="0.25">
      <c r="A41" s="3" t="s">
        <v>96</v>
      </c>
      <c r="B41" s="14" t="s">
        <v>93</v>
      </c>
      <c r="C41" s="10">
        <f>C44+C42</f>
        <v>0</v>
      </c>
      <c r="D41" s="10">
        <f t="shared" ref="D41:L41" si="14">D44+D42</f>
        <v>0</v>
      </c>
      <c r="E41" s="34" t="e">
        <f t="shared" si="0"/>
        <v>#DIV/0!</v>
      </c>
      <c r="F41" s="10">
        <f t="shared" si="14"/>
        <v>0</v>
      </c>
      <c r="G41" s="34" t="e">
        <f t="shared" si="3"/>
        <v>#DIV/0!</v>
      </c>
      <c r="H41" s="34" t="e">
        <f t="shared" si="4"/>
        <v>#DIV/0!</v>
      </c>
      <c r="I41" s="10">
        <f t="shared" si="14"/>
        <v>0</v>
      </c>
      <c r="J41" s="34" t="e">
        <f t="shared" si="5"/>
        <v>#DIV/0!</v>
      </c>
      <c r="K41" s="34" t="e">
        <f t="shared" si="6"/>
        <v>#DIV/0!</v>
      </c>
      <c r="L41" s="10">
        <f t="shared" si="14"/>
        <v>0</v>
      </c>
      <c r="M41" s="34" t="e">
        <f t="shared" si="7"/>
        <v>#DIV/0!</v>
      </c>
      <c r="N41" s="34" t="e">
        <f t="shared" si="8"/>
        <v>#DIV/0!</v>
      </c>
    </row>
    <row r="42" spans="1:14" ht="31.5" hidden="1" x14ac:dyDescent="0.25">
      <c r="A42" s="42" t="s">
        <v>102</v>
      </c>
      <c r="B42" s="43" t="s">
        <v>100</v>
      </c>
      <c r="C42" s="10">
        <f>C43</f>
        <v>0</v>
      </c>
      <c r="D42" s="10">
        <f t="shared" ref="D42:L42" si="15">D43</f>
        <v>0</v>
      </c>
      <c r="E42" s="34" t="e">
        <f t="shared" si="0"/>
        <v>#DIV/0!</v>
      </c>
      <c r="F42" s="10">
        <f t="shared" si="15"/>
        <v>0</v>
      </c>
      <c r="G42" s="34" t="e">
        <f t="shared" si="3"/>
        <v>#DIV/0!</v>
      </c>
      <c r="H42" s="34" t="e">
        <f t="shared" si="4"/>
        <v>#DIV/0!</v>
      </c>
      <c r="I42" s="10">
        <f t="shared" si="15"/>
        <v>0</v>
      </c>
      <c r="J42" s="34" t="e">
        <f t="shared" si="5"/>
        <v>#DIV/0!</v>
      </c>
      <c r="K42" s="34" t="e">
        <f t="shared" si="6"/>
        <v>#DIV/0!</v>
      </c>
      <c r="L42" s="10">
        <f t="shared" si="15"/>
        <v>0</v>
      </c>
      <c r="M42" s="34" t="e">
        <f t="shared" si="7"/>
        <v>#DIV/0!</v>
      </c>
      <c r="N42" s="34" t="e">
        <f t="shared" si="8"/>
        <v>#DIV/0!</v>
      </c>
    </row>
    <row r="43" spans="1:14" ht="47.25" hidden="1" x14ac:dyDescent="0.25">
      <c r="A43" s="42" t="s">
        <v>103</v>
      </c>
      <c r="B43" s="43" t="s">
        <v>101</v>
      </c>
      <c r="C43" s="10">
        <v>0</v>
      </c>
      <c r="D43" s="10">
        <v>0</v>
      </c>
      <c r="E43" s="34" t="e">
        <f t="shared" si="0"/>
        <v>#DIV/0!</v>
      </c>
      <c r="F43" s="10">
        <v>0</v>
      </c>
      <c r="G43" s="34" t="e">
        <f t="shared" si="3"/>
        <v>#DIV/0!</v>
      </c>
      <c r="H43" s="34" t="e">
        <f t="shared" si="4"/>
        <v>#DIV/0!</v>
      </c>
      <c r="I43" s="10">
        <v>0</v>
      </c>
      <c r="J43" s="34" t="e">
        <f t="shared" si="5"/>
        <v>#DIV/0!</v>
      </c>
      <c r="K43" s="34" t="e">
        <f t="shared" si="6"/>
        <v>#DIV/0!</v>
      </c>
      <c r="L43" s="10">
        <v>0</v>
      </c>
      <c r="M43" s="34" t="e">
        <f t="shared" si="7"/>
        <v>#DIV/0!</v>
      </c>
      <c r="N43" s="34" t="e">
        <f t="shared" si="8"/>
        <v>#DIV/0!</v>
      </c>
    </row>
    <row r="44" spans="1:14" hidden="1" x14ac:dyDescent="0.25">
      <c r="A44" s="3" t="s">
        <v>97</v>
      </c>
      <c r="B44" s="14" t="s">
        <v>94</v>
      </c>
      <c r="C44" s="10">
        <f>C45</f>
        <v>0</v>
      </c>
      <c r="D44" s="10">
        <f t="shared" si="13"/>
        <v>0</v>
      </c>
      <c r="E44" s="34" t="e">
        <f t="shared" si="0"/>
        <v>#DIV/0!</v>
      </c>
      <c r="F44" s="10">
        <f>F45</f>
        <v>0</v>
      </c>
      <c r="G44" s="34" t="e">
        <f t="shared" si="3"/>
        <v>#DIV/0!</v>
      </c>
      <c r="H44" s="34" t="e">
        <f t="shared" si="4"/>
        <v>#DIV/0!</v>
      </c>
      <c r="I44" s="10">
        <f t="shared" si="13"/>
        <v>0</v>
      </c>
      <c r="J44" s="34" t="e">
        <f t="shared" si="5"/>
        <v>#DIV/0!</v>
      </c>
      <c r="K44" s="34" t="e">
        <f t="shared" si="6"/>
        <v>#DIV/0!</v>
      </c>
      <c r="L44" s="10">
        <f t="shared" si="13"/>
        <v>0</v>
      </c>
      <c r="M44" s="34" t="e">
        <f t="shared" si="7"/>
        <v>#DIV/0!</v>
      </c>
      <c r="N44" s="34" t="e">
        <f t="shared" si="8"/>
        <v>#DIV/0!</v>
      </c>
    </row>
    <row r="45" spans="1:14" ht="31.5" hidden="1" x14ac:dyDescent="0.25">
      <c r="A45" s="3" t="s">
        <v>98</v>
      </c>
      <c r="B45" s="15" t="s">
        <v>95</v>
      </c>
      <c r="C45" s="10">
        <v>0</v>
      </c>
      <c r="D45" s="35">
        <v>0</v>
      </c>
      <c r="E45" s="34" t="e">
        <f t="shared" si="0"/>
        <v>#DIV/0!</v>
      </c>
      <c r="F45" s="10"/>
      <c r="G45" s="34" t="e">
        <f t="shared" si="3"/>
        <v>#DIV/0!</v>
      </c>
      <c r="H45" s="34" t="e">
        <f t="shared" si="4"/>
        <v>#DIV/0!</v>
      </c>
      <c r="I45" s="35"/>
      <c r="J45" s="34" t="e">
        <f t="shared" si="5"/>
        <v>#DIV/0!</v>
      </c>
      <c r="K45" s="34" t="e">
        <f t="shared" si="6"/>
        <v>#DIV/0!</v>
      </c>
      <c r="L45" s="35"/>
      <c r="M45" s="34" t="e">
        <f t="shared" si="7"/>
        <v>#DIV/0!</v>
      </c>
      <c r="N45" s="34" t="e">
        <f t="shared" si="8"/>
        <v>#DIV/0!</v>
      </c>
    </row>
    <row r="46" spans="1:14" ht="31.5" hidden="1" x14ac:dyDescent="0.25">
      <c r="A46" s="13" t="s">
        <v>99</v>
      </c>
      <c r="B46" s="16" t="s">
        <v>117</v>
      </c>
      <c r="C46" s="21">
        <f>C54+C47+C49</f>
        <v>0</v>
      </c>
      <c r="D46" s="21">
        <f>D54+D47+D49</f>
        <v>0</v>
      </c>
      <c r="E46" s="34" t="e">
        <f t="shared" si="0"/>
        <v>#DIV/0!</v>
      </c>
      <c r="F46" s="21">
        <f>F54+F47+F49</f>
        <v>0</v>
      </c>
      <c r="G46" s="34" t="e">
        <f t="shared" si="3"/>
        <v>#DIV/0!</v>
      </c>
      <c r="H46" s="34" t="e">
        <f t="shared" si="4"/>
        <v>#DIV/0!</v>
      </c>
      <c r="I46" s="21">
        <f>I54+I47+I49</f>
        <v>0</v>
      </c>
      <c r="J46" s="34" t="e">
        <f t="shared" si="5"/>
        <v>#DIV/0!</v>
      </c>
      <c r="K46" s="34" t="e">
        <f t="shared" si="6"/>
        <v>#DIV/0!</v>
      </c>
      <c r="L46" s="21">
        <f>L54+L47+L49</f>
        <v>0</v>
      </c>
      <c r="M46" s="34" t="e">
        <f t="shared" si="7"/>
        <v>#DIV/0!</v>
      </c>
      <c r="N46" s="34" t="e">
        <f t="shared" si="8"/>
        <v>#DIV/0!</v>
      </c>
    </row>
    <row r="47" spans="1:14" hidden="1" x14ac:dyDescent="0.25">
      <c r="A47" s="44" t="s">
        <v>166</v>
      </c>
      <c r="B47" s="25" t="s">
        <v>168</v>
      </c>
      <c r="C47" s="9">
        <f>C48</f>
        <v>0</v>
      </c>
      <c r="D47" s="9">
        <f>D48</f>
        <v>0</v>
      </c>
      <c r="E47" s="34" t="e">
        <f t="shared" si="0"/>
        <v>#DIV/0!</v>
      </c>
      <c r="F47" s="9">
        <f>F48</f>
        <v>0</v>
      </c>
      <c r="G47" s="34" t="e">
        <f t="shared" si="3"/>
        <v>#DIV/0!</v>
      </c>
      <c r="H47" s="34" t="e">
        <f t="shared" si="4"/>
        <v>#DIV/0!</v>
      </c>
      <c r="I47" s="9">
        <f>I48</f>
        <v>0</v>
      </c>
      <c r="J47" s="34" t="e">
        <f t="shared" si="5"/>
        <v>#DIV/0!</v>
      </c>
      <c r="K47" s="34" t="e">
        <f t="shared" si="6"/>
        <v>#DIV/0!</v>
      </c>
      <c r="L47" s="9">
        <f>L48</f>
        <v>0</v>
      </c>
      <c r="M47" s="34" t="e">
        <f t="shared" si="7"/>
        <v>#DIV/0!</v>
      </c>
      <c r="N47" s="34" t="e">
        <f t="shared" si="8"/>
        <v>#DIV/0!</v>
      </c>
    </row>
    <row r="48" spans="1:14" ht="31.5" hidden="1" x14ac:dyDescent="0.25">
      <c r="A48" s="44" t="s">
        <v>167</v>
      </c>
      <c r="B48" s="25" t="s">
        <v>169</v>
      </c>
      <c r="C48" s="9"/>
      <c r="D48" s="21"/>
      <c r="E48" s="34" t="e">
        <f t="shared" si="0"/>
        <v>#DIV/0!</v>
      </c>
      <c r="F48" s="21"/>
      <c r="G48" s="34" t="e">
        <f t="shared" si="3"/>
        <v>#DIV/0!</v>
      </c>
      <c r="H48" s="34" t="e">
        <f t="shared" si="4"/>
        <v>#DIV/0!</v>
      </c>
      <c r="I48" s="21"/>
      <c r="J48" s="34" t="e">
        <f t="shared" si="5"/>
        <v>#DIV/0!</v>
      </c>
      <c r="K48" s="34" t="e">
        <f t="shared" si="6"/>
        <v>#DIV/0!</v>
      </c>
      <c r="L48" s="21"/>
      <c r="M48" s="34" t="e">
        <f t="shared" si="7"/>
        <v>#DIV/0!</v>
      </c>
      <c r="N48" s="34" t="e">
        <f t="shared" si="8"/>
        <v>#DIV/0!</v>
      </c>
    </row>
    <row r="49" spans="1:14" ht="94.5" hidden="1" x14ac:dyDescent="0.25">
      <c r="A49" s="44" t="s">
        <v>170</v>
      </c>
      <c r="B49" s="25" t="s">
        <v>173</v>
      </c>
      <c r="C49" s="9">
        <f>C50+C52</f>
        <v>0</v>
      </c>
      <c r="D49" s="9">
        <f>D50+D52</f>
        <v>0</v>
      </c>
      <c r="E49" s="34" t="e">
        <f t="shared" si="0"/>
        <v>#DIV/0!</v>
      </c>
      <c r="F49" s="9">
        <f>F50+F52</f>
        <v>0</v>
      </c>
      <c r="G49" s="34" t="e">
        <f t="shared" si="3"/>
        <v>#DIV/0!</v>
      </c>
      <c r="H49" s="34" t="e">
        <f t="shared" si="4"/>
        <v>#DIV/0!</v>
      </c>
      <c r="I49" s="9">
        <f>I50+I52</f>
        <v>0</v>
      </c>
      <c r="J49" s="34" t="e">
        <f t="shared" si="5"/>
        <v>#DIV/0!</v>
      </c>
      <c r="K49" s="34" t="e">
        <f t="shared" si="6"/>
        <v>#DIV/0!</v>
      </c>
      <c r="L49" s="9">
        <f>L50+L52</f>
        <v>0</v>
      </c>
      <c r="M49" s="34" t="e">
        <f t="shared" si="7"/>
        <v>#DIV/0!</v>
      </c>
      <c r="N49" s="34" t="e">
        <f t="shared" si="8"/>
        <v>#DIV/0!</v>
      </c>
    </row>
    <row r="50" spans="1:14" ht="94.5" hidden="1" x14ac:dyDescent="0.25">
      <c r="A50" s="44" t="s">
        <v>171</v>
      </c>
      <c r="B50" s="25" t="s">
        <v>174</v>
      </c>
      <c r="C50" s="9">
        <f>C51</f>
        <v>0</v>
      </c>
      <c r="D50" s="9">
        <f>D51</f>
        <v>0</v>
      </c>
      <c r="E50" s="34" t="e">
        <f t="shared" si="0"/>
        <v>#DIV/0!</v>
      </c>
      <c r="F50" s="9">
        <f>F51</f>
        <v>0</v>
      </c>
      <c r="G50" s="34" t="e">
        <f t="shared" si="3"/>
        <v>#DIV/0!</v>
      </c>
      <c r="H50" s="34" t="e">
        <f t="shared" si="4"/>
        <v>#DIV/0!</v>
      </c>
      <c r="I50" s="9">
        <f>I51</f>
        <v>0</v>
      </c>
      <c r="J50" s="34" t="e">
        <f t="shared" si="5"/>
        <v>#DIV/0!</v>
      </c>
      <c r="K50" s="34" t="e">
        <f t="shared" si="6"/>
        <v>#DIV/0!</v>
      </c>
      <c r="L50" s="9">
        <f>L51</f>
        <v>0</v>
      </c>
      <c r="M50" s="34" t="e">
        <f t="shared" si="7"/>
        <v>#DIV/0!</v>
      </c>
      <c r="N50" s="34" t="e">
        <f t="shared" si="8"/>
        <v>#DIV/0!</v>
      </c>
    </row>
    <row r="51" spans="1:14" ht="94.5" hidden="1" x14ac:dyDescent="0.25">
      <c r="A51" s="44" t="s">
        <v>172</v>
      </c>
      <c r="B51" s="25" t="s">
        <v>175</v>
      </c>
      <c r="C51" s="9"/>
      <c r="D51" s="21"/>
      <c r="E51" s="34" t="e">
        <f t="shared" si="0"/>
        <v>#DIV/0!</v>
      </c>
      <c r="F51" s="21"/>
      <c r="G51" s="34" t="e">
        <f t="shared" si="3"/>
        <v>#DIV/0!</v>
      </c>
      <c r="H51" s="34" t="e">
        <f t="shared" si="4"/>
        <v>#DIV/0!</v>
      </c>
      <c r="I51" s="21"/>
      <c r="J51" s="34" t="e">
        <f t="shared" si="5"/>
        <v>#DIV/0!</v>
      </c>
      <c r="K51" s="34" t="e">
        <f t="shared" si="6"/>
        <v>#DIV/0!</v>
      </c>
      <c r="L51" s="21"/>
      <c r="M51" s="34" t="e">
        <f t="shared" si="7"/>
        <v>#DIV/0!</v>
      </c>
      <c r="N51" s="34" t="e">
        <f t="shared" si="8"/>
        <v>#DIV/0!</v>
      </c>
    </row>
    <row r="52" spans="1:14" ht="94.5" hidden="1" x14ac:dyDescent="0.25">
      <c r="A52" s="44" t="s">
        <v>184</v>
      </c>
      <c r="B52" s="25" t="s">
        <v>186</v>
      </c>
      <c r="C52" s="9">
        <f>C53</f>
        <v>0</v>
      </c>
      <c r="D52" s="9">
        <f>D53</f>
        <v>0</v>
      </c>
      <c r="E52" s="34" t="e">
        <f t="shared" si="0"/>
        <v>#DIV/0!</v>
      </c>
      <c r="F52" s="9">
        <f>F53</f>
        <v>0</v>
      </c>
      <c r="G52" s="34" t="e">
        <f t="shared" si="3"/>
        <v>#DIV/0!</v>
      </c>
      <c r="H52" s="34" t="e">
        <f t="shared" si="4"/>
        <v>#DIV/0!</v>
      </c>
      <c r="I52" s="9">
        <f>I53</f>
        <v>0</v>
      </c>
      <c r="J52" s="34" t="e">
        <f t="shared" si="5"/>
        <v>#DIV/0!</v>
      </c>
      <c r="K52" s="34" t="e">
        <f t="shared" si="6"/>
        <v>#DIV/0!</v>
      </c>
      <c r="L52" s="9">
        <f>L53</f>
        <v>0</v>
      </c>
      <c r="M52" s="34" t="e">
        <f t="shared" si="7"/>
        <v>#DIV/0!</v>
      </c>
      <c r="N52" s="34" t="e">
        <f t="shared" si="8"/>
        <v>#DIV/0!</v>
      </c>
    </row>
    <row r="53" spans="1:14" ht="94.5" hidden="1" x14ac:dyDescent="0.25">
      <c r="A53" s="44" t="s">
        <v>185</v>
      </c>
      <c r="B53" s="25" t="s">
        <v>187</v>
      </c>
      <c r="C53" s="9"/>
      <c r="D53" s="21"/>
      <c r="E53" s="34" t="e">
        <f t="shared" si="0"/>
        <v>#DIV/0!</v>
      </c>
      <c r="F53" s="21"/>
      <c r="G53" s="34" t="e">
        <f t="shared" si="3"/>
        <v>#DIV/0!</v>
      </c>
      <c r="H53" s="34" t="e">
        <f t="shared" si="4"/>
        <v>#DIV/0!</v>
      </c>
      <c r="I53" s="21"/>
      <c r="J53" s="34" t="e">
        <f t="shared" si="5"/>
        <v>#DIV/0!</v>
      </c>
      <c r="K53" s="34" t="e">
        <f t="shared" si="6"/>
        <v>#DIV/0!</v>
      </c>
      <c r="L53" s="21"/>
      <c r="M53" s="34" t="e">
        <f t="shared" si="7"/>
        <v>#DIV/0!</v>
      </c>
      <c r="N53" s="34" t="e">
        <f t="shared" si="8"/>
        <v>#DIV/0!</v>
      </c>
    </row>
    <row r="54" spans="1:14" ht="31.5" hidden="1" x14ac:dyDescent="0.25">
      <c r="A54" s="13" t="s">
        <v>122</v>
      </c>
      <c r="B54" s="23" t="s">
        <v>125</v>
      </c>
      <c r="C54" s="24">
        <f>C55</f>
        <v>0</v>
      </c>
      <c r="D54" s="22">
        <f t="shared" ref="D54:L55" si="16">D55</f>
        <v>0</v>
      </c>
      <c r="E54" s="34" t="e">
        <f t="shared" si="0"/>
        <v>#DIV/0!</v>
      </c>
      <c r="F54" s="22">
        <f t="shared" si="16"/>
        <v>0</v>
      </c>
      <c r="G54" s="34" t="e">
        <f t="shared" si="3"/>
        <v>#DIV/0!</v>
      </c>
      <c r="H54" s="34" t="e">
        <f t="shared" si="4"/>
        <v>#DIV/0!</v>
      </c>
      <c r="I54" s="22">
        <f t="shared" si="16"/>
        <v>0</v>
      </c>
      <c r="J54" s="34" t="e">
        <f t="shared" si="5"/>
        <v>#DIV/0!</v>
      </c>
      <c r="K54" s="34" t="e">
        <f t="shared" si="6"/>
        <v>#DIV/0!</v>
      </c>
      <c r="L54" s="22">
        <f t="shared" si="16"/>
        <v>0</v>
      </c>
      <c r="M54" s="34" t="e">
        <f t="shared" si="7"/>
        <v>#DIV/0!</v>
      </c>
      <c r="N54" s="34" t="e">
        <f t="shared" si="8"/>
        <v>#DIV/0!</v>
      </c>
    </row>
    <row r="55" spans="1:14" ht="47.25" hidden="1" x14ac:dyDescent="0.25">
      <c r="A55" s="13" t="s">
        <v>124</v>
      </c>
      <c r="B55" s="18" t="s">
        <v>126</v>
      </c>
      <c r="C55" s="22">
        <f>C56</f>
        <v>0</v>
      </c>
      <c r="D55" s="22">
        <f t="shared" si="16"/>
        <v>0</v>
      </c>
      <c r="E55" s="34" t="e">
        <f t="shared" si="0"/>
        <v>#DIV/0!</v>
      </c>
      <c r="F55" s="22">
        <f t="shared" si="16"/>
        <v>0</v>
      </c>
      <c r="G55" s="34" t="e">
        <f t="shared" si="3"/>
        <v>#DIV/0!</v>
      </c>
      <c r="H55" s="34" t="e">
        <f t="shared" si="4"/>
        <v>#DIV/0!</v>
      </c>
      <c r="I55" s="22">
        <f t="shared" si="16"/>
        <v>0</v>
      </c>
      <c r="J55" s="34" t="e">
        <f t="shared" si="5"/>
        <v>#DIV/0!</v>
      </c>
      <c r="K55" s="34" t="e">
        <f t="shared" si="6"/>
        <v>#DIV/0!</v>
      </c>
      <c r="L55" s="22">
        <f t="shared" si="16"/>
        <v>0</v>
      </c>
      <c r="M55" s="34" t="e">
        <f t="shared" si="7"/>
        <v>#DIV/0!</v>
      </c>
      <c r="N55" s="34" t="e">
        <f t="shared" si="8"/>
        <v>#DIV/0!</v>
      </c>
    </row>
    <row r="56" spans="1:14" ht="63" hidden="1" x14ac:dyDescent="0.25">
      <c r="A56" s="13" t="s">
        <v>123</v>
      </c>
      <c r="B56" s="18" t="s">
        <v>127</v>
      </c>
      <c r="C56" s="22">
        <v>0</v>
      </c>
      <c r="D56" s="35">
        <v>0</v>
      </c>
      <c r="E56" s="34" t="e">
        <f t="shared" si="0"/>
        <v>#DIV/0!</v>
      </c>
      <c r="F56" s="22">
        <v>0</v>
      </c>
      <c r="G56" s="34" t="e">
        <f t="shared" si="3"/>
        <v>#DIV/0!</v>
      </c>
      <c r="H56" s="34" t="e">
        <f t="shared" si="4"/>
        <v>#DIV/0!</v>
      </c>
      <c r="I56" s="22">
        <v>0</v>
      </c>
      <c r="J56" s="34" t="e">
        <f t="shared" si="5"/>
        <v>#DIV/0!</v>
      </c>
      <c r="K56" s="34" t="e">
        <f t="shared" si="6"/>
        <v>#DIV/0!</v>
      </c>
      <c r="L56" s="22">
        <v>0</v>
      </c>
      <c r="M56" s="34" t="e">
        <f t="shared" si="7"/>
        <v>#DIV/0!</v>
      </c>
      <c r="N56" s="34" t="e">
        <f t="shared" si="8"/>
        <v>#DIV/0!</v>
      </c>
    </row>
    <row r="57" spans="1:14" x14ac:dyDescent="0.25">
      <c r="A57" s="45" t="s">
        <v>75</v>
      </c>
      <c r="B57" s="52" t="s">
        <v>27</v>
      </c>
      <c r="C57" s="53">
        <f>C58+C61</f>
        <v>13655.45</v>
      </c>
      <c r="D57" s="53">
        <f>D58+D61</f>
        <v>13588.04</v>
      </c>
      <c r="E57" s="34">
        <f t="shared" si="0"/>
        <v>99.506350944128542</v>
      </c>
      <c r="F57" s="53">
        <f>F58+F61</f>
        <v>0</v>
      </c>
      <c r="G57" s="34">
        <f t="shared" si="3"/>
        <v>0</v>
      </c>
      <c r="H57" s="34">
        <f t="shared" si="4"/>
        <v>0</v>
      </c>
      <c r="I57" s="53">
        <f>I58+I61</f>
        <v>0</v>
      </c>
      <c r="J57" s="34">
        <f t="shared" si="5"/>
        <v>0</v>
      </c>
      <c r="K57" s="34">
        <f t="shared" si="6"/>
        <v>0</v>
      </c>
      <c r="L57" s="53">
        <f>L58+L61</f>
        <v>0</v>
      </c>
      <c r="M57" s="34">
        <f t="shared" si="7"/>
        <v>0</v>
      </c>
      <c r="N57" s="34">
        <f t="shared" si="8"/>
        <v>0</v>
      </c>
    </row>
    <row r="58" spans="1:14" x14ac:dyDescent="0.25">
      <c r="A58" s="44" t="s">
        <v>189</v>
      </c>
      <c r="B58" s="25" t="s">
        <v>191</v>
      </c>
      <c r="C58" s="10">
        <f t="shared" ref="C58:D59" si="17">C59</f>
        <v>0</v>
      </c>
      <c r="D58" s="10">
        <f t="shared" si="17"/>
        <v>13588.04</v>
      </c>
      <c r="E58" s="34"/>
      <c r="F58" s="10">
        <f>F59</f>
        <v>0</v>
      </c>
      <c r="G58" s="34"/>
      <c r="H58" s="34">
        <f t="shared" si="4"/>
        <v>0</v>
      </c>
      <c r="I58" s="10">
        <f>I59</f>
        <v>0</v>
      </c>
      <c r="J58" s="34"/>
      <c r="K58" s="34">
        <f t="shared" si="6"/>
        <v>0</v>
      </c>
      <c r="L58" s="10">
        <f>L59</f>
        <v>0</v>
      </c>
      <c r="M58" s="34"/>
      <c r="N58" s="34">
        <f t="shared" si="8"/>
        <v>0</v>
      </c>
    </row>
    <row r="59" spans="1:14" ht="78.75" x14ac:dyDescent="0.25">
      <c r="A59" s="44" t="s">
        <v>188</v>
      </c>
      <c r="B59" s="25" t="s">
        <v>192</v>
      </c>
      <c r="C59" s="10">
        <f t="shared" si="17"/>
        <v>0</v>
      </c>
      <c r="D59" s="10">
        <f t="shared" si="17"/>
        <v>13588.04</v>
      </c>
      <c r="E59" s="34"/>
      <c r="F59" s="10">
        <f>F60</f>
        <v>0</v>
      </c>
      <c r="G59" s="34"/>
      <c r="H59" s="34">
        <f t="shared" si="4"/>
        <v>0</v>
      </c>
      <c r="I59" s="10">
        <f>I60</f>
        <v>0</v>
      </c>
      <c r="J59" s="34"/>
      <c r="K59" s="34">
        <f t="shared" si="6"/>
        <v>0</v>
      </c>
      <c r="L59" s="10">
        <f>L60</f>
        <v>0</v>
      </c>
      <c r="M59" s="34"/>
      <c r="N59" s="34">
        <f t="shared" si="8"/>
        <v>0</v>
      </c>
    </row>
    <row r="60" spans="1:14" ht="63" x14ac:dyDescent="0.25">
      <c r="A60" s="44" t="s">
        <v>190</v>
      </c>
      <c r="B60" s="25" t="s">
        <v>193</v>
      </c>
      <c r="C60" s="10"/>
      <c r="D60" s="56">
        <v>13588.04</v>
      </c>
      <c r="E60" s="34"/>
      <c r="F60" s="22"/>
      <c r="G60" s="34"/>
      <c r="H60" s="34">
        <f t="shared" si="4"/>
        <v>0</v>
      </c>
      <c r="I60" s="22"/>
      <c r="J60" s="34"/>
      <c r="K60" s="34">
        <f t="shared" si="6"/>
        <v>0</v>
      </c>
      <c r="L60" s="22"/>
      <c r="M60" s="34"/>
      <c r="N60" s="34">
        <f t="shared" si="8"/>
        <v>0</v>
      </c>
    </row>
    <row r="61" spans="1:14" ht="31.5" x14ac:dyDescent="0.25">
      <c r="A61" s="20" t="s">
        <v>202</v>
      </c>
      <c r="B61" s="54" t="s">
        <v>204</v>
      </c>
      <c r="C61" s="10">
        <f>C62</f>
        <v>13655.45</v>
      </c>
      <c r="D61" s="10">
        <f>D62</f>
        <v>0</v>
      </c>
      <c r="E61" s="34">
        <f t="shared" si="0"/>
        <v>0</v>
      </c>
      <c r="F61" s="10">
        <f>F62</f>
        <v>0</v>
      </c>
      <c r="G61" s="34">
        <f t="shared" ref="G61:G62" si="18">F61/C61*100</f>
        <v>0</v>
      </c>
      <c r="H61" s="34"/>
      <c r="I61" s="10">
        <f>I62</f>
        <v>0</v>
      </c>
      <c r="J61" s="34">
        <f t="shared" ref="J61:J62" si="19">I61/C61*100</f>
        <v>0</v>
      </c>
      <c r="K61" s="34"/>
      <c r="L61" s="10">
        <f>L62</f>
        <v>0</v>
      </c>
      <c r="M61" s="34">
        <f t="shared" ref="M61:M62" si="20">L61/C61%</f>
        <v>0</v>
      </c>
      <c r="N61" s="34"/>
    </row>
    <row r="62" spans="1:14" ht="47.25" x14ac:dyDescent="0.25">
      <c r="A62" s="20" t="s">
        <v>203</v>
      </c>
      <c r="B62" s="54" t="s">
        <v>205</v>
      </c>
      <c r="C62" s="10">
        <v>13655.45</v>
      </c>
      <c r="D62" s="35"/>
      <c r="E62" s="34">
        <f t="shared" si="0"/>
        <v>0</v>
      </c>
      <c r="F62" s="22"/>
      <c r="G62" s="34">
        <f t="shared" si="18"/>
        <v>0</v>
      </c>
      <c r="H62" s="34"/>
      <c r="I62" s="22"/>
      <c r="J62" s="34">
        <f t="shared" si="19"/>
        <v>0</v>
      </c>
      <c r="K62" s="34"/>
      <c r="L62" s="22"/>
      <c r="M62" s="34">
        <f t="shared" si="20"/>
        <v>0</v>
      </c>
      <c r="N62" s="34"/>
    </row>
    <row r="63" spans="1:14" s="40" customFormat="1" hidden="1" x14ac:dyDescent="0.25">
      <c r="A63" s="46" t="s">
        <v>176</v>
      </c>
      <c r="B63" s="27" t="s">
        <v>179</v>
      </c>
      <c r="C63" s="9">
        <f>C64</f>
        <v>0</v>
      </c>
      <c r="D63" s="9">
        <f>D64</f>
        <v>0</v>
      </c>
      <c r="E63" s="34" t="e">
        <f t="shared" si="0"/>
        <v>#DIV/0!</v>
      </c>
      <c r="F63" s="9">
        <f>F64</f>
        <v>0</v>
      </c>
      <c r="G63" s="34" t="e">
        <f t="shared" si="3"/>
        <v>#DIV/0!</v>
      </c>
      <c r="H63" s="34" t="e">
        <f t="shared" si="4"/>
        <v>#DIV/0!</v>
      </c>
      <c r="I63" s="9">
        <f>I64</f>
        <v>0</v>
      </c>
      <c r="J63" s="34" t="e">
        <f t="shared" si="5"/>
        <v>#DIV/0!</v>
      </c>
      <c r="K63" s="34" t="e">
        <f t="shared" si="6"/>
        <v>#DIV/0!</v>
      </c>
      <c r="L63" s="9">
        <f>L64</f>
        <v>0</v>
      </c>
      <c r="M63" s="34" t="e">
        <f t="shared" si="7"/>
        <v>#DIV/0!</v>
      </c>
      <c r="N63" s="34" t="e">
        <f t="shared" si="8"/>
        <v>#DIV/0!</v>
      </c>
    </row>
    <row r="64" spans="1:14" hidden="1" x14ac:dyDescent="0.25">
      <c r="A64" s="44" t="s">
        <v>177</v>
      </c>
      <c r="B64" s="25" t="s">
        <v>180</v>
      </c>
      <c r="C64" s="10">
        <f>C65</f>
        <v>0</v>
      </c>
      <c r="D64" s="10">
        <f>D65</f>
        <v>0</v>
      </c>
      <c r="E64" s="34" t="e">
        <f t="shared" si="0"/>
        <v>#DIV/0!</v>
      </c>
      <c r="F64" s="10">
        <f>F65</f>
        <v>0</v>
      </c>
      <c r="G64" s="34" t="e">
        <f t="shared" si="3"/>
        <v>#DIV/0!</v>
      </c>
      <c r="H64" s="34" t="e">
        <f t="shared" si="4"/>
        <v>#DIV/0!</v>
      </c>
      <c r="I64" s="10">
        <f>I65</f>
        <v>0</v>
      </c>
      <c r="J64" s="34" t="e">
        <f t="shared" si="5"/>
        <v>#DIV/0!</v>
      </c>
      <c r="K64" s="34" t="e">
        <f t="shared" si="6"/>
        <v>#DIV/0!</v>
      </c>
      <c r="L64" s="10">
        <f>L65</f>
        <v>0</v>
      </c>
      <c r="M64" s="34" t="e">
        <f t="shared" si="7"/>
        <v>#DIV/0!</v>
      </c>
      <c r="N64" s="34" t="e">
        <f t="shared" si="8"/>
        <v>#DIV/0!</v>
      </c>
    </row>
    <row r="65" spans="1:14" ht="31.5" hidden="1" x14ac:dyDescent="0.25">
      <c r="A65" s="44" t="s">
        <v>178</v>
      </c>
      <c r="B65" s="25" t="s">
        <v>181</v>
      </c>
      <c r="C65" s="10"/>
      <c r="D65" s="35"/>
      <c r="E65" s="34" t="e">
        <f t="shared" si="0"/>
        <v>#DIV/0!</v>
      </c>
      <c r="F65" s="22"/>
      <c r="G65" s="34" t="e">
        <f t="shared" si="3"/>
        <v>#DIV/0!</v>
      </c>
      <c r="H65" s="34" t="e">
        <f t="shared" si="4"/>
        <v>#DIV/0!</v>
      </c>
      <c r="I65" s="22"/>
      <c r="J65" s="34" t="e">
        <f t="shared" si="5"/>
        <v>#DIV/0!</v>
      </c>
      <c r="K65" s="34" t="e">
        <f t="shared" si="6"/>
        <v>#DIV/0!</v>
      </c>
      <c r="L65" s="22"/>
      <c r="M65" s="34" t="e">
        <f t="shared" si="7"/>
        <v>#DIV/0!</v>
      </c>
      <c r="N65" s="34" t="e">
        <f t="shared" si="8"/>
        <v>#DIV/0!</v>
      </c>
    </row>
    <row r="66" spans="1:14" x14ac:dyDescent="0.25">
      <c r="A66" s="1" t="s">
        <v>28</v>
      </c>
      <c r="B66" s="2" t="s">
        <v>29</v>
      </c>
      <c r="C66" s="9">
        <f>C67+C92+C96+C88</f>
        <v>8182530.9400000004</v>
      </c>
      <c r="D66" s="9">
        <f>D67+D92+D96+D88</f>
        <v>8528980.4800000004</v>
      </c>
      <c r="E66" s="34">
        <f t="shared" si="0"/>
        <v>104.23401442097082</v>
      </c>
      <c r="F66" s="9">
        <f>F67</f>
        <v>11231020</v>
      </c>
      <c r="G66" s="34">
        <f t="shared" si="3"/>
        <v>137.25606517535513</v>
      </c>
      <c r="H66" s="34">
        <f t="shared" si="4"/>
        <v>131.68068594289946</v>
      </c>
      <c r="I66" s="9">
        <f>I67</f>
        <v>8529709.1500000004</v>
      </c>
      <c r="J66" s="34">
        <f t="shared" si="5"/>
        <v>104.24291961186279</v>
      </c>
      <c r="K66" s="34">
        <f t="shared" si="6"/>
        <v>100.00854345958123</v>
      </c>
      <c r="L66" s="9">
        <f>L67</f>
        <v>8554746.5999999996</v>
      </c>
      <c r="M66" s="34">
        <f t="shared" si="7"/>
        <v>104.54890623365</v>
      </c>
      <c r="N66" s="34">
        <f t="shared" si="8"/>
        <v>100.30210082037847</v>
      </c>
    </row>
    <row r="67" spans="1:14" ht="47.25" x14ac:dyDescent="0.25">
      <c r="A67" s="1" t="s">
        <v>30</v>
      </c>
      <c r="B67" s="2" t="s">
        <v>31</v>
      </c>
      <c r="C67" s="9">
        <f>C68+C78+C83+C73</f>
        <v>8169944.7400000002</v>
      </c>
      <c r="D67" s="9">
        <f>D68+D78+D83+D73</f>
        <v>8528980.4800000004</v>
      </c>
      <c r="E67" s="34">
        <f t="shared" si="0"/>
        <v>104.39459202511081</v>
      </c>
      <c r="F67" s="9">
        <f>F68+F78+F83+F73</f>
        <v>11231020</v>
      </c>
      <c r="G67" s="34">
        <f t="shared" si="3"/>
        <v>137.46751486595736</v>
      </c>
      <c r="H67" s="34">
        <f t="shared" si="4"/>
        <v>131.68068594289946</v>
      </c>
      <c r="I67" s="9">
        <f>I68+I78+I83+I73</f>
        <v>8529709.1500000004</v>
      </c>
      <c r="J67" s="34">
        <f t="shared" si="5"/>
        <v>104.40351093488547</v>
      </c>
      <c r="K67" s="34">
        <f t="shared" si="6"/>
        <v>100.00854345958123</v>
      </c>
      <c r="L67" s="9">
        <f>L68+L78+L83+L73</f>
        <v>8554746.5999999996</v>
      </c>
      <c r="M67" s="34">
        <f t="shared" si="7"/>
        <v>104.70996894404942</v>
      </c>
      <c r="N67" s="34">
        <f t="shared" si="8"/>
        <v>100.30210082037847</v>
      </c>
    </row>
    <row r="68" spans="1:14" ht="31.5" x14ac:dyDescent="0.25">
      <c r="A68" s="3" t="s">
        <v>128</v>
      </c>
      <c r="B68" s="4" t="s">
        <v>32</v>
      </c>
      <c r="C68" s="10">
        <f>C69+C71</f>
        <v>6365518.7000000002</v>
      </c>
      <c r="D68" s="10">
        <f>D69+D71</f>
        <v>5748795</v>
      </c>
      <c r="E68" s="34">
        <f t="shared" si="0"/>
        <v>90.311493390161587</v>
      </c>
      <c r="F68" s="10">
        <f>F69+F71</f>
        <v>5790127</v>
      </c>
      <c r="G68" s="34">
        <f t="shared" si="3"/>
        <v>90.960804183954409</v>
      </c>
      <c r="H68" s="34">
        <f t="shared" si="4"/>
        <v>100.71896806200256</v>
      </c>
      <c r="I68" s="10">
        <f>I69+I71</f>
        <v>5876698</v>
      </c>
      <c r="J68" s="34">
        <f t="shared" si="5"/>
        <v>92.320803330606822</v>
      </c>
      <c r="K68" s="34">
        <f t="shared" si="6"/>
        <v>102.22486625458032</v>
      </c>
      <c r="L68" s="10">
        <f>L69+L71</f>
        <v>5963611</v>
      </c>
      <c r="M68" s="34">
        <f t="shared" si="7"/>
        <v>93.686175173752915</v>
      </c>
      <c r="N68" s="34">
        <f t="shared" si="8"/>
        <v>103.73671351996376</v>
      </c>
    </row>
    <row r="69" spans="1:14" ht="47.25" x14ac:dyDescent="0.25">
      <c r="A69" s="20" t="s">
        <v>194</v>
      </c>
      <c r="B69" s="26" t="s">
        <v>196</v>
      </c>
      <c r="C69" s="10">
        <f t="shared" ref="C69:L69" si="21">C70</f>
        <v>6365518.7000000002</v>
      </c>
      <c r="D69" s="10">
        <f t="shared" si="21"/>
        <v>5748795</v>
      </c>
      <c r="E69" s="34">
        <f t="shared" si="0"/>
        <v>90.311493390161587</v>
      </c>
      <c r="F69" s="10">
        <f t="shared" si="21"/>
        <v>5790127</v>
      </c>
      <c r="G69" s="34">
        <f t="shared" si="3"/>
        <v>90.960804183954409</v>
      </c>
      <c r="H69" s="34">
        <f t="shared" si="4"/>
        <v>100.71896806200256</v>
      </c>
      <c r="I69" s="10">
        <f t="shared" si="21"/>
        <v>5876698</v>
      </c>
      <c r="J69" s="34">
        <f t="shared" si="5"/>
        <v>92.320803330606822</v>
      </c>
      <c r="K69" s="34">
        <f t="shared" si="6"/>
        <v>102.22486625458032</v>
      </c>
      <c r="L69" s="10">
        <f t="shared" si="21"/>
        <v>5963611</v>
      </c>
      <c r="M69" s="34">
        <f t="shared" si="7"/>
        <v>93.686175173752915</v>
      </c>
      <c r="N69" s="34">
        <f t="shared" si="8"/>
        <v>103.73671351996376</v>
      </c>
    </row>
    <row r="70" spans="1:14" ht="47.25" x14ac:dyDescent="0.25">
      <c r="A70" s="20" t="s">
        <v>195</v>
      </c>
      <c r="B70" s="26" t="s">
        <v>197</v>
      </c>
      <c r="C70" s="35">
        <v>6365518.7000000002</v>
      </c>
      <c r="D70" s="55">
        <v>5748795</v>
      </c>
      <c r="E70" s="34">
        <f t="shared" si="0"/>
        <v>90.311493390161587</v>
      </c>
      <c r="F70" s="65">
        <v>5790127</v>
      </c>
      <c r="G70" s="34">
        <f t="shared" si="3"/>
        <v>90.960804183954409</v>
      </c>
      <c r="H70" s="34">
        <f t="shared" si="4"/>
        <v>100.71896806200256</v>
      </c>
      <c r="I70" s="65">
        <v>5876698</v>
      </c>
      <c r="J70" s="34">
        <f t="shared" si="5"/>
        <v>92.320803330606822</v>
      </c>
      <c r="K70" s="34">
        <f t="shared" si="6"/>
        <v>102.22486625458032</v>
      </c>
      <c r="L70" s="65">
        <v>5963611</v>
      </c>
      <c r="M70" s="34">
        <f t="shared" si="7"/>
        <v>93.686175173752915</v>
      </c>
      <c r="N70" s="34">
        <f t="shared" si="8"/>
        <v>103.73671351996376</v>
      </c>
    </row>
    <row r="71" spans="1:14" hidden="1" x14ac:dyDescent="0.25">
      <c r="A71" s="20" t="s">
        <v>198</v>
      </c>
      <c r="B71" s="26" t="s">
        <v>200</v>
      </c>
      <c r="C71" s="35">
        <f>C72</f>
        <v>0</v>
      </c>
      <c r="D71" s="35">
        <f>D72</f>
        <v>0</v>
      </c>
      <c r="E71" s="34" t="e">
        <f t="shared" si="0"/>
        <v>#DIV/0!</v>
      </c>
      <c r="F71" s="35">
        <f>F72</f>
        <v>0</v>
      </c>
      <c r="G71" s="34" t="e">
        <f t="shared" si="3"/>
        <v>#DIV/0!</v>
      </c>
      <c r="H71" s="34" t="e">
        <f t="shared" si="4"/>
        <v>#DIV/0!</v>
      </c>
      <c r="I71" s="35">
        <f>I72</f>
        <v>0</v>
      </c>
      <c r="J71" s="34" t="e">
        <f t="shared" si="5"/>
        <v>#DIV/0!</v>
      </c>
      <c r="K71" s="34" t="e">
        <f t="shared" si="6"/>
        <v>#DIV/0!</v>
      </c>
      <c r="L71" s="35">
        <f>L72</f>
        <v>0</v>
      </c>
      <c r="M71" s="34" t="e">
        <f t="shared" si="7"/>
        <v>#DIV/0!</v>
      </c>
      <c r="N71" s="34" t="e">
        <f t="shared" si="8"/>
        <v>#DIV/0!</v>
      </c>
    </row>
    <row r="72" spans="1:14" hidden="1" x14ac:dyDescent="0.25">
      <c r="A72" s="20" t="s">
        <v>199</v>
      </c>
      <c r="B72" s="26" t="s">
        <v>201</v>
      </c>
      <c r="C72" s="35"/>
      <c r="D72" s="35"/>
      <c r="E72" s="34" t="e">
        <f t="shared" si="0"/>
        <v>#DIV/0!</v>
      </c>
      <c r="F72" s="65"/>
      <c r="G72" s="34" t="e">
        <f t="shared" si="3"/>
        <v>#DIV/0!</v>
      </c>
      <c r="H72" s="34" t="e">
        <f t="shared" si="4"/>
        <v>#DIV/0!</v>
      </c>
      <c r="I72" s="65"/>
      <c r="J72" s="34" t="e">
        <f t="shared" si="5"/>
        <v>#DIV/0!</v>
      </c>
      <c r="K72" s="34" t="e">
        <f t="shared" si="6"/>
        <v>#DIV/0!</v>
      </c>
      <c r="L72" s="65"/>
      <c r="M72" s="34" t="e">
        <f t="shared" si="7"/>
        <v>#DIV/0!</v>
      </c>
      <c r="N72" s="34" t="e">
        <f t="shared" si="8"/>
        <v>#DIV/0!</v>
      </c>
    </row>
    <row r="73" spans="1:14" ht="31.5" x14ac:dyDescent="0.25">
      <c r="A73" s="13" t="s">
        <v>129</v>
      </c>
      <c r="B73" s="19" t="s">
        <v>90</v>
      </c>
      <c r="C73" s="10">
        <f>C76+C74</f>
        <v>323964.03999999998</v>
      </c>
      <c r="D73" s="10">
        <f>D76+D74</f>
        <v>0</v>
      </c>
      <c r="E73" s="34">
        <f t="shared" si="0"/>
        <v>0</v>
      </c>
      <c r="F73" s="10">
        <f>F76+F74</f>
        <v>3094461.56</v>
      </c>
      <c r="G73" s="34">
        <f t="shared" ref="G73:G99" si="22">F73/C73*100</f>
        <v>955.18674233103161</v>
      </c>
      <c r="H73" s="34"/>
      <c r="I73" s="10">
        <f>I76+I74</f>
        <v>0</v>
      </c>
      <c r="J73" s="34">
        <f t="shared" ref="J73:J99" si="23">I73/C73*100</f>
        <v>0</v>
      </c>
      <c r="K73" s="34"/>
      <c r="L73" s="10">
        <f>L76+L74</f>
        <v>0</v>
      </c>
      <c r="M73" s="34">
        <f t="shared" ref="M73:M99" si="24">L73/C73%</f>
        <v>0</v>
      </c>
      <c r="N73" s="34"/>
    </row>
    <row r="74" spans="1:14" x14ac:dyDescent="0.25">
      <c r="A74" s="58" t="s">
        <v>209</v>
      </c>
      <c r="B74" s="59" t="s">
        <v>211</v>
      </c>
      <c r="C74" s="10">
        <f>C75</f>
        <v>0</v>
      </c>
      <c r="D74" s="10">
        <f>D75</f>
        <v>0</v>
      </c>
      <c r="E74" s="34"/>
      <c r="F74" s="10">
        <f>F75</f>
        <v>3094461.56</v>
      </c>
      <c r="G74" s="34"/>
      <c r="H74" s="34"/>
      <c r="I74" s="10">
        <f>I75</f>
        <v>0</v>
      </c>
      <c r="J74" s="34"/>
      <c r="K74" s="34"/>
      <c r="L74" s="10">
        <f>L75</f>
        <v>0</v>
      </c>
      <c r="M74" s="34"/>
      <c r="N74" s="34"/>
    </row>
    <row r="75" spans="1:14" ht="31.5" x14ac:dyDescent="0.25">
      <c r="A75" s="58" t="s">
        <v>210</v>
      </c>
      <c r="B75" s="59" t="s">
        <v>212</v>
      </c>
      <c r="C75" s="10"/>
      <c r="D75" s="10"/>
      <c r="E75" s="34"/>
      <c r="F75" s="10">
        <v>3094461.56</v>
      </c>
      <c r="G75" s="34"/>
      <c r="H75" s="34"/>
      <c r="I75" s="10"/>
      <c r="J75" s="34"/>
      <c r="K75" s="34"/>
      <c r="L75" s="10"/>
      <c r="M75" s="34"/>
      <c r="N75" s="34"/>
    </row>
    <row r="76" spans="1:14" x14ac:dyDescent="0.25">
      <c r="A76" s="13" t="s">
        <v>130</v>
      </c>
      <c r="B76" s="19" t="s">
        <v>91</v>
      </c>
      <c r="C76" s="10">
        <f>C77</f>
        <v>323964.03999999998</v>
      </c>
      <c r="D76" s="10">
        <f t="shared" ref="D76:L76" si="25">D77</f>
        <v>0</v>
      </c>
      <c r="E76" s="34">
        <f t="shared" si="0"/>
        <v>0</v>
      </c>
      <c r="F76" s="10">
        <f t="shared" si="25"/>
        <v>0</v>
      </c>
      <c r="G76" s="34">
        <f t="shared" si="22"/>
        <v>0</v>
      </c>
      <c r="H76" s="34"/>
      <c r="I76" s="10">
        <f t="shared" si="25"/>
        <v>0</v>
      </c>
      <c r="J76" s="34">
        <f t="shared" si="23"/>
        <v>0</v>
      </c>
      <c r="K76" s="34"/>
      <c r="L76" s="10">
        <f t="shared" si="25"/>
        <v>0</v>
      </c>
      <c r="M76" s="34">
        <f t="shared" si="24"/>
        <v>0</v>
      </c>
      <c r="N76" s="34"/>
    </row>
    <row r="77" spans="1:14" x14ac:dyDescent="0.25">
      <c r="A77" s="13" t="s">
        <v>131</v>
      </c>
      <c r="B77" s="19" t="s">
        <v>92</v>
      </c>
      <c r="C77" s="10">
        <v>323964.03999999998</v>
      </c>
      <c r="D77" s="35"/>
      <c r="E77" s="34">
        <f t="shared" si="0"/>
        <v>0</v>
      </c>
      <c r="F77" s="10"/>
      <c r="G77" s="34">
        <f t="shared" si="22"/>
        <v>0</v>
      </c>
      <c r="H77" s="34"/>
      <c r="I77" s="35"/>
      <c r="J77" s="34">
        <f t="shared" si="23"/>
        <v>0</v>
      </c>
      <c r="K77" s="34"/>
      <c r="L77" s="35"/>
      <c r="M77" s="34">
        <f t="shared" si="24"/>
        <v>0</v>
      </c>
      <c r="N77" s="34"/>
    </row>
    <row r="78" spans="1:14" ht="31.5" x14ac:dyDescent="0.25">
      <c r="A78" s="3" t="s">
        <v>132</v>
      </c>
      <c r="B78" s="4" t="s">
        <v>33</v>
      </c>
      <c r="C78" s="10">
        <f>C79+C81</f>
        <v>460300</v>
      </c>
      <c r="D78" s="10">
        <f>D79+D81</f>
        <v>539300</v>
      </c>
      <c r="E78" s="34">
        <f t="shared" si="0"/>
        <v>117.16271996524006</v>
      </c>
      <c r="F78" s="10">
        <f>F79+F81</f>
        <v>213300</v>
      </c>
      <c r="G78" s="34">
        <f t="shared" si="22"/>
        <v>46.339343906148159</v>
      </c>
      <c r="H78" s="34">
        <f t="shared" ref="H73:H99" si="26">F78/D78*100</f>
        <v>39.55127016502874</v>
      </c>
      <c r="I78" s="10">
        <f>I79+I81</f>
        <v>216200</v>
      </c>
      <c r="J78" s="34">
        <f t="shared" si="23"/>
        <v>46.969367803606346</v>
      </c>
      <c r="K78" s="34">
        <f t="shared" ref="K73:K99" si="27">I78/D78%</f>
        <v>40.08900426478769</v>
      </c>
      <c r="L78" s="10">
        <f>L79+L81</f>
        <v>0</v>
      </c>
      <c r="M78" s="34">
        <f t="shared" si="24"/>
        <v>0</v>
      </c>
      <c r="N78" s="34">
        <f t="shared" ref="N73:N99" si="28">L78/D78%</f>
        <v>0</v>
      </c>
    </row>
    <row r="79" spans="1:14" ht="31.5" x14ac:dyDescent="0.25">
      <c r="A79" s="3" t="s">
        <v>135</v>
      </c>
      <c r="B79" s="4" t="s">
        <v>78</v>
      </c>
      <c r="C79" s="10">
        <f>C80</f>
        <v>460300</v>
      </c>
      <c r="D79" s="10">
        <f>D80</f>
        <v>539300</v>
      </c>
      <c r="E79" s="34">
        <f t="shared" si="0"/>
        <v>117.16271996524006</v>
      </c>
      <c r="F79" s="10">
        <f>F80</f>
        <v>213300</v>
      </c>
      <c r="G79" s="34">
        <f t="shared" si="22"/>
        <v>46.339343906148159</v>
      </c>
      <c r="H79" s="34">
        <f t="shared" si="26"/>
        <v>39.55127016502874</v>
      </c>
      <c r="I79" s="10">
        <f>I80</f>
        <v>216200</v>
      </c>
      <c r="J79" s="34">
        <f t="shared" si="23"/>
        <v>46.969367803606346</v>
      </c>
      <c r="K79" s="34">
        <f t="shared" si="27"/>
        <v>40.08900426478769</v>
      </c>
      <c r="L79" s="10">
        <f>L80</f>
        <v>0</v>
      </c>
      <c r="M79" s="34">
        <f t="shared" si="24"/>
        <v>0</v>
      </c>
      <c r="N79" s="34">
        <f t="shared" si="28"/>
        <v>0</v>
      </c>
    </row>
    <row r="80" spans="1:14" ht="47.25" x14ac:dyDescent="0.25">
      <c r="A80" s="3" t="s">
        <v>136</v>
      </c>
      <c r="B80" s="4" t="s">
        <v>79</v>
      </c>
      <c r="C80" s="35">
        <v>460300</v>
      </c>
      <c r="D80" s="55">
        <v>539300</v>
      </c>
      <c r="E80" s="34">
        <f t="shared" si="0"/>
        <v>117.16271996524006</v>
      </c>
      <c r="F80" s="65">
        <v>213300</v>
      </c>
      <c r="G80" s="34">
        <f t="shared" si="22"/>
        <v>46.339343906148159</v>
      </c>
      <c r="H80" s="34">
        <f t="shared" si="26"/>
        <v>39.55127016502874</v>
      </c>
      <c r="I80" s="65">
        <v>216200</v>
      </c>
      <c r="J80" s="34">
        <f t="shared" si="23"/>
        <v>46.969367803606346</v>
      </c>
      <c r="K80" s="34">
        <f t="shared" si="27"/>
        <v>40.08900426478769</v>
      </c>
      <c r="L80" s="35"/>
      <c r="M80" s="34">
        <f t="shared" si="24"/>
        <v>0</v>
      </c>
      <c r="N80" s="34">
        <f t="shared" si="28"/>
        <v>0</v>
      </c>
    </row>
    <row r="81" spans="1:14" ht="31.5" hidden="1" x14ac:dyDescent="0.25">
      <c r="A81" s="3" t="s">
        <v>133</v>
      </c>
      <c r="B81" s="4" t="s">
        <v>76</v>
      </c>
      <c r="C81" s="10">
        <f>C82</f>
        <v>0</v>
      </c>
      <c r="D81" s="10">
        <f>D82</f>
        <v>0</v>
      </c>
      <c r="E81" s="34" t="e">
        <f t="shared" si="0"/>
        <v>#DIV/0!</v>
      </c>
      <c r="F81" s="10">
        <f>F82</f>
        <v>0</v>
      </c>
      <c r="G81" s="34" t="e">
        <f t="shared" si="22"/>
        <v>#DIV/0!</v>
      </c>
      <c r="H81" s="34" t="e">
        <f t="shared" si="26"/>
        <v>#DIV/0!</v>
      </c>
      <c r="I81" s="10">
        <f>I82</f>
        <v>0</v>
      </c>
      <c r="J81" s="34" t="e">
        <f t="shared" si="23"/>
        <v>#DIV/0!</v>
      </c>
      <c r="K81" s="34" t="e">
        <f t="shared" si="27"/>
        <v>#DIV/0!</v>
      </c>
      <c r="L81" s="10">
        <f>L82</f>
        <v>0</v>
      </c>
      <c r="M81" s="34" t="e">
        <f t="shared" si="24"/>
        <v>#DIV/0!</v>
      </c>
      <c r="N81" s="34" t="e">
        <f t="shared" si="28"/>
        <v>#DIV/0!</v>
      </c>
    </row>
    <row r="82" spans="1:14" ht="31.5" hidden="1" x14ac:dyDescent="0.25">
      <c r="A82" s="3" t="s">
        <v>134</v>
      </c>
      <c r="B82" s="4" t="s">
        <v>77</v>
      </c>
      <c r="C82" s="10"/>
      <c r="D82" s="10">
        <v>0</v>
      </c>
      <c r="E82" s="34" t="e">
        <f t="shared" si="0"/>
        <v>#DIV/0!</v>
      </c>
      <c r="F82" s="10"/>
      <c r="G82" s="34" t="e">
        <f t="shared" si="22"/>
        <v>#DIV/0!</v>
      </c>
      <c r="H82" s="34" t="e">
        <f t="shared" si="26"/>
        <v>#DIV/0!</v>
      </c>
      <c r="I82" s="10"/>
      <c r="J82" s="34" t="e">
        <f t="shared" si="23"/>
        <v>#DIV/0!</v>
      </c>
      <c r="K82" s="34" t="e">
        <f t="shared" si="27"/>
        <v>#DIV/0!</v>
      </c>
      <c r="L82" s="10"/>
      <c r="M82" s="34" t="e">
        <f t="shared" si="24"/>
        <v>#DIV/0!</v>
      </c>
      <c r="N82" s="34" t="e">
        <f t="shared" si="28"/>
        <v>#DIV/0!</v>
      </c>
    </row>
    <row r="83" spans="1:14" x14ac:dyDescent="0.25">
      <c r="A83" s="3" t="s">
        <v>137</v>
      </c>
      <c r="B83" s="4" t="s">
        <v>34</v>
      </c>
      <c r="C83" s="10">
        <f>C84+C86</f>
        <v>1020162</v>
      </c>
      <c r="D83" s="10">
        <f>D86+D84</f>
        <v>2240885.48</v>
      </c>
      <c r="E83" s="34">
        <f t="shared" si="0"/>
        <v>219.65976776237503</v>
      </c>
      <c r="F83" s="10">
        <f>F86+F84</f>
        <v>2133131.44</v>
      </c>
      <c r="G83" s="34">
        <f t="shared" si="22"/>
        <v>209.09732375838348</v>
      </c>
      <c r="H83" s="34">
        <f t="shared" si="26"/>
        <v>95.191452621666329</v>
      </c>
      <c r="I83" s="10">
        <f>I86+I84</f>
        <v>2436811.1500000004</v>
      </c>
      <c r="J83" s="34">
        <f t="shared" si="23"/>
        <v>238.86511652070951</v>
      </c>
      <c r="K83" s="34">
        <f t="shared" si="27"/>
        <v>108.74322546817521</v>
      </c>
      <c r="L83" s="10">
        <f>L86+L84</f>
        <v>2591135.6</v>
      </c>
      <c r="M83" s="34">
        <f t="shared" si="24"/>
        <v>253.99256196564858</v>
      </c>
      <c r="N83" s="34">
        <f t="shared" si="28"/>
        <v>115.62998748155573</v>
      </c>
    </row>
    <row r="84" spans="1:14" ht="63" x14ac:dyDescent="0.25">
      <c r="A84" s="7" t="s">
        <v>138</v>
      </c>
      <c r="B84" s="8" t="s">
        <v>81</v>
      </c>
      <c r="C84" s="35">
        <f>C85</f>
        <v>1005162</v>
      </c>
      <c r="D84" s="10">
        <f>D85</f>
        <v>1382147.48</v>
      </c>
      <c r="E84" s="34">
        <f t="shared" si="0"/>
        <v>137.50494746120526</v>
      </c>
      <c r="F84" s="10">
        <f>F85</f>
        <v>1543399.91</v>
      </c>
      <c r="G84" s="34">
        <f t="shared" si="22"/>
        <v>153.54737942739578</v>
      </c>
      <c r="H84" s="34">
        <f t="shared" si="26"/>
        <v>111.66680345862947</v>
      </c>
      <c r="I84" s="10">
        <f>I85</f>
        <v>1870572.62</v>
      </c>
      <c r="J84" s="34">
        <f t="shared" si="23"/>
        <v>186.09663118979827</v>
      </c>
      <c r="K84" s="34">
        <f t="shared" si="27"/>
        <v>135.33813482769582</v>
      </c>
      <c r="L84" s="10">
        <f>L85</f>
        <v>1870572.62</v>
      </c>
      <c r="M84" s="34">
        <f t="shared" si="24"/>
        <v>186.09663118979825</v>
      </c>
      <c r="N84" s="34">
        <f t="shared" si="28"/>
        <v>135.33813482769582</v>
      </c>
    </row>
    <row r="85" spans="1:14" ht="78.75" x14ac:dyDescent="0.25">
      <c r="A85" s="7" t="s">
        <v>139</v>
      </c>
      <c r="B85" s="8" t="s">
        <v>82</v>
      </c>
      <c r="C85" s="35">
        <v>1005162</v>
      </c>
      <c r="D85" s="55">
        <v>1382147.48</v>
      </c>
      <c r="E85" s="34">
        <f t="shared" si="0"/>
        <v>137.50494746120526</v>
      </c>
      <c r="F85" s="65">
        <v>1543399.91</v>
      </c>
      <c r="G85" s="34">
        <f t="shared" si="22"/>
        <v>153.54737942739578</v>
      </c>
      <c r="H85" s="34">
        <f t="shared" si="26"/>
        <v>111.66680345862947</v>
      </c>
      <c r="I85" s="65">
        <v>1870572.62</v>
      </c>
      <c r="J85" s="34">
        <f t="shared" si="23"/>
        <v>186.09663118979827</v>
      </c>
      <c r="K85" s="34">
        <f t="shared" si="27"/>
        <v>135.33813482769582</v>
      </c>
      <c r="L85" s="65">
        <v>1870572.62</v>
      </c>
      <c r="M85" s="34">
        <f t="shared" si="24"/>
        <v>186.09663118979825</v>
      </c>
      <c r="N85" s="34">
        <f t="shared" si="28"/>
        <v>135.33813482769582</v>
      </c>
    </row>
    <row r="86" spans="1:14" x14ac:dyDescent="0.25">
      <c r="A86" s="3" t="s">
        <v>140</v>
      </c>
      <c r="B86" s="4" t="s">
        <v>38</v>
      </c>
      <c r="C86" s="10">
        <f>C87</f>
        <v>15000</v>
      </c>
      <c r="D86" s="10">
        <f t="shared" ref="D86:I86" si="29">D87</f>
        <v>858738</v>
      </c>
      <c r="E86" s="34">
        <f t="shared" si="0"/>
        <v>5724.92</v>
      </c>
      <c r="F86" s="10">
        <f>F87</f>
        <v>589731.53</v>
      </c>
      <c r="G86" s="34">
        <f t="shared" si="22"/>
        <v>3931.5435333333335</v>
      </c>
      <c r="H86" s="34">
        <f t="shared" si="26"/>
        <v>68.674209130142145</v>
      </c>
      <c r="I86" s="10">
        <f t="shared" si="29"/>
        <v>566238.53</v>
      </c>
      <c r="J86" s="34">
        <f t="shared" si="23"/>
        <v>3774.923533333334</v>
      </c>
      <c r="K86" s="34">
        <f t="shared" si="27"/>
        <v>65.938450377181411</v>
      </c>
      <c r="L86" s="10">
        <f>L87</f>
        <v>720562.98</v>
      </c>
      <c r="M86" s="34">
        <f t="shared" si="24"/>
        <v>4803.7532000000001</v>
      </c>
      <c r="N86" s="34">
        <f t="shared" si="28"/>
        <v>83.909525373280331</v>
      </c>
    </row>
    <row r="87" spans="1:14" ht="31.5" x14ac:dyDescent="0.25">
      <c r="A87" s="3" t="s">
        <v>141</v>
      </c>
      <c r="B87" s="4" t="s">
        <v>80</v>
      </c>
      <c r="C87" s="10">
        <v>15000</v>
      </c>
      <c r="D87" s="10">
        <v>858738</v>
      </c>
      <c r="E87" s="34">
        <f t="shared" si="0"/>
        <v>5724.92</v>
      </c>
      <c r="F87" s="65">
        <v>589731.53</v>
      </c>
      <c r="G87" s="34">
        <f t="shared" si="22"/>
        <v>3931.5435333333335</v>
      </c>
      <c r="H87" s="34">
        <f t="shared" si="26"/>
        <v>68.674209130142145</v>
      </c>
      <c r="I87" s="65">
        <v>566238.53</v>
      </c>
      <c r="J87" s="34">
        <f t="shared" si="23"/>
        <v>3774.923533333334</v>
      </c>
      <c r="K87" s="34">
        <f t="shared" si="27"/>
        <v>65.938450377181411</v>
      </c>
      <c r="L87" s="65">
        <v>720562.98</v>
      </c>
      <c r="M87" s="34">
        <f t="shared" si="24"/>
        <v>4803.7532000000001</v>
      </c>
      <c r="N87" s="34">
        <f t="shared" si="28"/>
        <v>83.909525373280331</v>
      </c>
    </row>
    <row r="88" spans="1:14" s="40" customFormat="1" hidden="1" x14ac:dyDescent="0.25">
      <c r="A88" s="17" t="s">
        <v>108</v>
      </c>
      <c r="B88" s="47" t="s">
        <v>104</v>
      </c>
      <c r="C88" s="9">
        <f>C89</f>
        <v>0</v>
      </c>
      <c r="D88" s="9">
        <f t="shared" ref="D88:L88" si="30">D89</f>
        <v>0</v>
      </c>
      <c r="E88" s="34" t="e">
        <f t="shared" ref="E88:E99" si="31">D88/C88*100</f>
        <v>#DIV/0!</v>
      </c>
      <c r="F88" s="9">
        <f t="shared" si="30"/>
        <v>0</v>
      </c>
      <c r="G88" s="34" t="e">
        <f t="shared" si="22"/>
        <v>#DIV/0!</v>
      </c>
      <c r="H88" s="34" t="e">
        <f t="shared" si="26"/>
        <v>#DIV/0!</v>
      </c>
      <c r="I88" s="9">
        <f t="shared" si="30"/>
        <v>0</v>
      </c>
      <c r="J88" s="34" t="e">
        <f t="shared" si="23"/>
        <v>#DIV/0!</v>
      </c>
      <c r="K88" s="34" t="e">
        <f t="shared" si="27"/>
        <v>#DIV/0!</v>
      </c>
      <c r="L88" s="9">
        <f t="shared" si="30"/>
        <v>0</v>
      </c>
      <c r="M88" s="34" t="e">
        <f t="shared" si="24"/>
        <v>#DIV/0!</v>
      </c>
      <c r="N88" s="34" t="e">
        <f t="shared" si="28"/>
        <v>#DIV/0!</v>
      </c>
    </row>
    <row r="89" spans="1:14" ht="31.5" hidden="1" x14ac:dyDescent="0.25">
      <c r="A89" s="7" t="s">
        <v>107</v>
      </c>
      <c r="B89" s="48" t="s">
        <v>105</v>
      </c>
      <c r="C89" s="10">
        <f>C91+C90</f>
        <v>0</v>
      </c>
      <c r="D89" s="10">
        <f>D91+D90</f>
        <v>0</v>
      </c>
      <c r="E89" s="34" t="e">
        <f t="shared" si="31"/>
        <v>#DIV/0!</v>
      </c>
      <c r="F89" s="10">
        <f>F91+F90</f>
        <v>0</v>
      </c>
      <c r="G89" s="34" t="e">
        <f t="shared" si="22"/>
        <v>#DIV/0!</v>
      </c>
      <c r="H89" s="34" t="e">
        <f t="shared" si="26"/>
        <v>#DIV/0!</v>
      </c>
      <c r="I89" s="10">
        <f>I91+I90</f>
        <v>0</v>
      </c>
      <c r="J89" s="34" t="e">
        <f t="shared" si="23"/>
        <v>#DIV/0!</v>
      </c>
      <c r="K89" s="34" t="e">
        <f t="shared" si="27"/>
        <v>#DIV/0!</v>
      </c>
      <c r="L89" s="10">
        <f>L91+L90</f>
        <v>0</v>
      </c>
      <c r="M89" s="34" t="e">
        <f t="shared" si="24"/>
        <v>#DIV/0!</v>
      </c>
      <c r="N89" s="34" t="e">
        <f t="shared" si="28"/>
        <v>#DIV/0!</v>
      </c>
    </row>
    <row r="90" spans="1:14" ht="47.25" hidden="1" x14ac:dyDescent="0.25">
      <c r="A90" s="38" t="s">
        <v>182</v>
      </c>
      <c r="B90" s="26" t="s">
        <v>183</v>
      </c>
      <c r="C90" s="10"/>
      <c r="D90" s="10"/>
      <c r="E90" s="34" t="e">
        <f t="shared" si="31"/>
        <v>#DIV/0!</v>
      </c>
      <c r="F90" s="10"/>
      <c r="G90" s="34" t="e">
        <f t="shared" si="22"/>
        <v>#DIV/0!</v>
      </c>
      <c r="H90" s="34" t="e">
        <f t="shared" si="26"/>
        <v>#DIV/0!</v>
      </c>
      <c r="I90" s="10"/>
      <c r="J90" s="34" t="e">
        <f t="shared" si="23"/>
        <v>#DIV/0!</v>
      </c>
      <c r="K90" s="34" t="e">
        <f t="shared" si="27"/>
        <v>#DIV/0!</v>
      </c>
      <c r="L90" s="10"/>
      <c r="M90" s="34" t="e">
        <f t="shared" si="24"/>
        <v>#DIV/0!</v>
      </c>
      <c r="N90" s="34" t="e">
        <f t="shared" si="28"/>
        <v>#DIV/0!</v>
      </c>
    </row>
    <row r="91" spans="1:14" ht="31.5" hidden="1" x14ac:dyDescent="0.25">
      <c r="A91" s="7" t="s">
        <v>106</v>
      </c>
      <c r="B91" s="48" t="s">
        <v>105</v>
      </c>
      <c r="C91" s="10"/>
      <c r="D91" s="10"/>
      <c r="E91" s="34" t="e">
        <f t="shared" si="31"/>
        <v>#DIV/0!</v>
      </c>
      <c r="F91" s="10"/>
      <c r="G91" s="34" t="e">
        <f t="shared" si="22"/>
        <v>#DIV/0!</v>
      </c>
      <c r="H91" s="34" t="e">
        <f t="shared" si="26"/>
        <v>#DIV/0!</v>
      </c>
      <c r="I91" s="35"/>
      <c r="J91" s="34" t="e">
        <f t="shared" si="23"/>
        <v>#DIV/0!</v>
      </c>
      <c r="K91" s="34" t="e">
        <f t="shared" si="27"/>
        <v>#DIV/0!</v>
      </c>
      <c r="L91" s="35"/>
      <c r="M91" s="34" t="e">
        <f t="shared" si="24"/>
        <v>#DIV/0!</v>
      </c>
      <c r="N91" s="34" t="e">
        <f t="shared" si="28"/>
        <v>#DIV/0!</v>
      </c>
    </row>
    <row r="92" spans="1:14" s="40" customFormat="1" ht="110.25" x14ac:dyDescent="0.25">
      <c r="A92" s="49" t="s">
        <v>83</v>
      </c>
      <c r="B92" s="50" t="s">
        <v>118</v>
      </c>
      <c r="C92" s="9">
        <f t="shared" ref="C92:D94" si="32">C93</f>
        <v>12586.2</v>
      </c>
      <c r="D92" s="9">
        <f t="shared" si="32"/>
        <v>0</v>
      </c>
      <c r="E92" s="34">
        <f t="shared" si="31"/>
        <v>0</v>
      </c>
      <c r="F92" s="9"/>
      <c r="G92" s="34">
        <f t="shared" si="22"/>
        <v>0</v>
      </c>
      <c r="H92" s="34"/>
      <c r="I92" s="66"/>
      <c r="J92" s="34">
        <f t="shared" si="23"/>
        <v>0</v>
      </c>
      <c r="K92" s="34"/>
      <c r="L92" s="66"/>
      <c r="M92" s="34">
        <f t="shared" si="24"/>
        <v>0</v>
      </c>
      <c r="N92" s="34"/>
    </row>
    <row r="93" spans="1:14" ht="78.75" x14ac:dyDescent="0.25">
      <c r="A93" s="49" t="s">
        <v>142</v>
      </c>
      <c r="B93" s="51" t="s">
        <v>120</v>
      </c>
      <c r="C93" s="10">
        <f t="shared" si="32"/>
        <v>12586.2</v>
      </c>
      <c r="D93" s="10">
        <f t="shared" si="32"/>
        <v>0</v>
      </c>
      <c r="E93" s="34">
        <f t="shared" si="31"/>
        <v>0</v>
      </c>
      <c r="F93" s="10"/>
      <c r="G93" s="34">
        <f t="shared" si="22"/>
        <v>0</v>
      </c>
      <c r="H93" s="34"/>
      <c r="I93" s="35"/>
      <c r="J93" s="34">
        <f t="shared" si="23"/>
        <v>0</v>
      </c>
      <c r="K93" s="34"/>
      <c r="L93" s="35"/>
      <c r="M93" s="34">
        <f t="shared" si="24"/>
        <v>0</v>
      </c>
      <c r="N93" s="34"/>
    </row>
    <row r="94" spans="1:14" ht="63" x14ac:dyDescent="0.25">
      <c r="A94" s="49" t="s">
        <v>143</v>
      </c>
      <c r="B94" s="51" t="s">
        <v>119</v>
      </c>
      <c r="C94" s="10">
        <f t="shared" si="32"/>
        <v>12586.2</v>
      </c>
      <c r="D94" s="10">
        <f t="shared" si="32"/>
        <v>0</v>
      </c>
      <c r="E94" s="34">
        <f t="shared" si="31"/>
        <v>0</v>
      </c>
      <c r="F94" s="10"/>
      <c r="G94" s="34">
        <f t="shared" si="22"/>
        <v>0</v>
      </c>
      <c r="H94" s="34"/>
      <c r="I94" s="35"/>
      <c r="J94" s="34">
        <f t="shared" si="23"/>
        <v>0</v>
      </c>
      <c r="K94" s="34"/>
      <c r="L94" s="35"/>
      <c r="M94" s="34">
        <f t="shared" si="24"/>
        <v>0</v>
      </c>
      <c r="N94" s="34"/>
    </row>
    <row r="95" spans="1:14" ht="63" x14ac:dyDescent="0.25">
      <c r="A95" s="49" t="s">
        <v>144</v>
      </c>
      <c r="B95" s="51" t="s">
        <v>121</v>
      </c>
      <c r="C95" s="10">
        <v>12586.2</v>
      </c>
      <c r="D95" s="10"/>
      <c r="E95" s="34">
        <f t="shared" si="31"/>
        <v>0</v>
      </c>
      <c r="F95" s="10"/>
      <c r="G95" s="34">
        <f t="shared" si="22"/>
        <v>0</v>
      </c>
      <c r="H95" s="34"/>
      <c r="I95" s="35"/>
      <c r="J95" s="34">
        <f t="shared" si="23"/>
        <v>0</v>
      </c>
      <c r="K95" s="34"/>
      <c r="L95" s="35"/>
      <c r="M95" s="34">
        <f t="shared" si="24"/>
        <v>0</v>
      </c>
      <c r="N95" s="34"/>
    </row>
    <row r="96" spans="1:14" ht="47.25" hidden="1" x14ac:dyDescent="0.25">
      <c r="A96" s="11" t="s">
        <v>89</v>
      </c>
      <c r="B96" s="11" t="s">
        <v>86</v>
      </c>
      <c r="C96" s="9">
        <f>C97</f>
        <v>0</v>
      </c>
      <c r="D96" s="9">
        <f t="shared" ref="D96:L96" si="33">D97</f>
        <v>0</v>
      </c>
      <c r="E96" s="34" t="e">
        <f t="shared" si="31"/>
        <v>#DIV/0!</v>
      </c>
      <c r="F96" s="9">
        <f t="shared" si="33"/>
        <v>0</v>
      </c>
      <c r="G96" s="34" t="e">
        <f t="shared" si="22"/>
        <v>#DIV/0!</v>
      </c>
      <c r="H96" s="34" t="e">
        <f t="shared" si="26"/>
        <v>#DIV/0!</v>
      </c>
      <c r="I96" s="9">
        <f t="shared" si="33"/>
        <v>0</v>
      </c>
      <c r="J96" s="34" t="e">
        <f t="shared" si="23"/>
        <v>#DIV/0!</v>
      </c>
      <c r="K96" s="34" t="e">
        <f t="shared" si="27"/>
        <v>#DIV/0!</v>
      </c>
      <c r="L96" s="9">
        <f t="shared" si="33"/>
        <v>0</v>
      </c>
      <c r="M96" s="34" t="e">
        <f t="shared" si="24"/>
        <v>#DIV/0!</v>
      </c>
      <c r="N96" s="34" t="e">
        <f t="shared" si="28"/>
        <v>#DIV/0!</v>
      </c>
    </row>
    <row r="97" spans="1:14" ht="47.25" hidden="1" x14ac:dyDescent="0.25">
      <c r="A97" s="12" t="s">
        <v>145</v>
      </c>
      <c r="B97" s="12" t="s">
        <v>87</v>
      </c>
      <c r="C97" s="10">
        <f>C98</f>
        <v>0</v>
      </c>
      <c r="D97" s="10">
        <f t="shared" ref="D97:L97" si="34">D98</f>
        <v>0</v>
      </c>
      <c r="E97" s="34" t="e">
        <f t="shared" si="31"/>
        <v>#DIV/0!</v>
      </c>
      <c r="F97" s="10">
        <f t="shared" si="34"/>
        <v>0</v>
      </c>
      <c r="G97" s="34" t="e">
        <f t="shared" si="22"/>
        <v>#DIV/0!</v>
      </c>
      <c r="H97" s="34" t="e">
        <f t="shared" si="26"/>
        <v>#DIV/0!</v>
      </c>
      <c r="I97" s="10">
        <f t="shared" si="34"/>
        <v>0</v>
      </c>
      <c r="J97" s="34" t="e">
        <f t="shared" si="23"/>
        <v>#DIV/0!</v>
      </c>
      <c r="K97" s="34" t="e">
        <f t="shared" si="27"/>
        <v>#DIV/0!</v>
      </c>
      <c r="L97" s="10">
        <f t="shared" si="34"/>
        <v>0</v>
      </c>
      <c r="M97" s="34" t="e">
        <f t="shared" si="24"/>
        <v>#DIV/0!</v>
      </c>
      <c r="N97" s="34" t="e">
        <f t="shared" si="28"/>
        <v>#DIV/0!</v>
      </c>
    </row>
    <row r="98" spans="1:14" ht="47.25" hidden="1" x14ac:dyDescent="0.25">
      <c r="A98" s="12" t="s">
        <v>146</v>
      </c>
      <c r="B98" s="12" t="s">
        <v>88</v>
      </c>
      <c r="C98" s="10">
        <v>0</v>
      </c>
      <c r="D98" s="10">
        <v>0</v>
      </c>
      <c r="E98" s="34" t="e">
        <f t="shared" si="31"/>
        <v>#DIV/0!</v>
      </c>
      <c r="F98" s="10"/>
      <c r="G98" s="34" t="e">
        <f t="shared" si="22"/>
        <v>#DIV/0!</v>
      </c>
      <c r="H98" s="34" t="e">
        <f t="shared" si="26"/>
        <v>#DIV/0!</v>
      </c>
      <c r="I98" s="35"/>
      <c r="J98" s="34" t="e">
        <f t="shared" si="23"/>
        <v>#DIV/0!</v>
      </c>
      <c r="K98" s="34" t="e">
        <f t="shared" si="27"/>
        <v>#DIV/0!</v>
      </c>
      <c r="L98" s="35"/>
      <c r="M98" s="34" t="e">
        <f t="shared" si="24"/>
        <v>#DIV/0!</v>
      </c>
      <c r="N98" s="34" t="e">
        <f t="shared" si="28"/>
        <v>#DIV/0!</v>
      </c>
    </row>
    <row r="99" spans="1:14" x14ac:dyDescent="0.25">
      <c r="A99" s="1" t="s">
        <v>0</v>
      </c>
      <c r="B99" s="6" t="s">
        <v>35</v>
      </c>
      <c r="C99" s="9">
        <f>C6+C66</f>
        <v>10303895.109999999</v>
      </c>
      <c r="D99" s="9">
        <f>D6+D66</f>
        <v>10325518.25</v>
      </c>
      <c r="E99" s="34">
        <f t="shared" si="31"/>
        <v>100.20985403839191</v>
      </c>
      <c r="F99" s="9">
        <f>F6+F66</f>
        <v>12952767.52</v>
      </c>
      <c r="G99" s="34">
        <f t="shared" si="22"/>
        <v>125.70748616636492</v>
      </c>
      <c r="H99" s="34">
        <f t="shared" si="26"/>
        <v>125.44423637041172</v>
      </c>
      <c r="I99" s="9">
        <f>I6+I66</f>
        <v>10300736.380000001</v>
      </c>
      <c r="J99" s="34">
        <f t="shared" si="23"/>
        <v>99.969344311386351</v>
      </c>
      <c r="K99" s="34">
        <f t="shared" si="27"/>
        <v>99.759993935413377</v>
      </c>
      <c r="L99" s="9">
        <f>L6+L66</f>
        <v>10386866.789999999</v>
      </c>
      <c r="M99" s="34">
        <f t="shared" si="24"/>
        <v>100.80524577467287</v>
      </c>
      <c r="N99" s="34">
        <f t="shared" si="28"/>
        <v>100.59414489921608</v>
      </c>
    </row>
  </sheetData>
  <mergeCells count="7">
    <mergeCell ref="A3:A4"/>
    <mergeCell ref="B3:B4"/>
    <mergeCell ref="A1:L1"/>
    <mergeCell ref="D3:D4"/>
    <mergeCell ref="C3:C4"/>
    <mergeCell ref="F3:N3"/>
    <mergeCell ref="E3:E4"/>
  </mergeCells>
  <printOptions horizontalCentered="1"/>
  <pageMargins left="0.19685039370078741" right="0.19685039370078741" top="0.78740157480314965" bottom="0.78740157480314965" header="0.39370078740157483" footer="0.39370078740157483"/>
  <pageSetup paperSize="9" scale="52" fitToHeight="4" orientation="landscape" r:id="rId1"/>
  <headerFooter differentFirst="1">
    <oddHeader>&amp;R&amp;P</oddHeader>
  </headerFooter>
  <rowBreaks count="2" manualBreakCount="2">
    <brk id="33" max="13" man="1"/>
    <brk id="5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2019 год</vt:lpstr>
      <vt:lpstr>'2019 год'!Заголовки_для_печати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Fin018</dc:creator>
  <dc:description>POI HSSF rep:2.34.4.42</dc:description>
  <cp:lastModifiedBy>Наталья Юрьевна Салынова</cp:lastModifiedBy>
  <cp:lastPrinted>2020-11-08T05:44:39Z</cp:lastPrinted>
  <dcterms:created xsi:type="dcterms:W3CDTF">2014-11-12T09:48:22Z</dcterms:created>
  <dcterms:modified xsi:type="dcterms:W3CDTF">2020-11-08T05:44:43Z</dcterms:modified>
</cp:coreProperties>
</file>